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5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G6" i="1"/>
  <c r="AG5"/>
  <c r="AG4"/>
  <c r="AG3"/>
  <c r="AG2"/>
  <c r="AG11"/>
  <c r="AG10"/>
  <c r="AG9"/>
  <c r="AG8"/>
  <c r="AG16"/>
  <c r="AG14"/>
  <c r="AG13"/>
  <c r="AG22"/>
  <c r="AG21"/>
  <c r="AG20"/>
  <c r="AG19"/>
  <c r="AG27"/>
  <c r="AG26"/>
  <c r="AG25"/>
  <c r="AG24"/>
  <c r="AG32"/>
  <c r="AG31"/>
  <c r="AG30"/>
  <c r="AG33"/>
  <c r="AE7" l="1"/>
  <c r="J31" l="1"/>
  <c r="AD33"/>
  <c r="AE33" s="1"/>
  <c r="AA33"/>
  <c r="AB33" s="1"/>
  <c r="X33"/>
  <c r="U33"/>
  <c r="R33"/>
  <c r="O33"/>
  <c r="P33" s="1"/>
  <c r="L33"/>
  <c r="I33"/>
  <c r="F33"/>
  <c r="AD6"/>
  <c r="AA6"/>
  <c r="AB6" s="1"/>
  <c r="X6"/>
  <c r="U6"/>
  <c r="V6" s="1"/>
  <c r="R6"/>
  <c r="S6" s="1"/>
  <c r="O6"/>
  <c r="P6" s="1"/>
  <c r="L6"/>
  <c r="M6" s="1"/>
  <c r="I6"/>
  <c r="J6" s="1"/>
  <c r="F6"/>
  <c r="C6"/>
  <c r="AD32"/>
  <c r="AD31"/>
  <c r="AD30"/>
  <c r="AE30" s="1"/>
  <c r="AD29"/>
  <c r="AE29" s="1"/>
  <c r="AG29" s="1"/>
  <c r="AD27"/>
  <c r="AD26"/>
  <c r="AE26" s="1"/>
  <c r="AD25"/>
  <c r="AE25" s="1"/>
  <c r="AD24"/>
  <c r="AE24" s="1"/>
  <c r="AD22"/>
  <c r="AD21"/>
  <c r="AE21" s="1"/>
  <c r="AD20"/>
  <c r="AE20" s="1"/>
  <c r="AD19"/>
  <c r="AE19" s="1"/>
  <c r="AD17"/>
  <c r="AD16"/>
  <c r="AD15"/>
  <c r="AE15" s="1"/>
  <c r="AD14"/>
  <c r="AE14" s="1"/>
  <c r="AD13"/>
  <c r="AD11"/>
  <c r="AD10"/>
  <c r="AE10" s="1"/>
  <c r="AD9"/>
  <c r="AE9" s="1"/>
  <c r="AD8"/>
  <c r="AD5"/>
  <c r="AE5" s="1"/>
  <c r="AD4"/>
  <c r="AE4" s="1"/>
  <c r="AD3"/>
  <c r="AD2"/>
  <c r="AA32"/>
  <c r="AB32" s="1"/>
  <c r="AA31"/>
  <c r="AB31" s="1"/>
  <c r="AA30"/>
  <c r="AB30" s="1"/>
  <c r="AA29"/>
  <c r="AB29" s="1"/>
  <c r="AA27"/>
  <c r="AB27" s="1"/>
  <c r="AA26"/>
  <c r="AA25"/>
  <c r="AB25" s="1"/>
  <c r="AA24"/>
  <c r="AB24" s="1"/>
  <c r="AA22"/>
  <c r="AB22" s="1"/>
  <c r="AA21"/>
  <c r="AA20"/>
  <c r="AA19"/>
  <c r="AB19" s="1"/>
  <c r="AA17"/>
  <c r="AB17" s="1"/>
  <c r="AA16"/>
  <c r="AA15"/>
  <c r="AB15" s="1"/>
  <c r="AA14"/>
  <c r="AB14" s="1"/>
  <c r="AA13"/>
  <c r="AB13" s="1"/>
  <c r="AA11"/>
  <c r="AA10"/>
  <c r="AB10" s="1"/>
  <c r="AA9"/>
  <c r="AB9" s="1"/>
  <c r="AA8"/>
  <c r="AA7"/>
  <c r="AA5"/>
  <c r="AB5" s="1"/>
  <c r="AA4"/>
  <c r="AB4" s="1"/>
  <c r="AA3"/>
  <c r="AB3" s="1"/>
  <c r="AA2"/>
  <c r="Y33"/>
  <c r="X32"/>
  <c r="X31"/>
  <c r="X30"/>
  <c r="Y30" s="1"/>
  <c r="X29"/>
  <c r="Y29" s="1"/>
  <c r="X27"/>
  <c r="Y27" s="1"/>
  <c r="X26"/>
  <c r="X25"/>
  <c r="Y25" s="1"/>
  <c r="X24"/>
  <c r="Y24" s="1"/>
  <c r="X22"/>
  <c r="Y22" s="1"/>
  <c r="X21"/>
  <c r="Y21" s="1"/>
  <c r="X20"/>
  <c r="Y20" s="1"/>
  <c r="X19"/>
  <c r="Y19" s="1"/>
  <c r="X17"/>
  <c r="X16"/>
  <c r="Y16" s="1"/>
  <c r="X15"/>
  <c r="X14"/>
  <c r="X13"/>
  <c r="X11"/>
  <c r="X10"/>
  <c r="X9"/>
  <c r="X8"/>
  <c r="Y6"/>
  <c r="X5"/>
  <c r="X4"/>
  <c r="Y4" s="1"/>
  <c r="X3"/>
  <c r="X2"/>
  <c r="AE2"/>
  <c r="V33"/>
  <c r="U32"/>
  <c r="U31"/>
  <c r="V31" s="1"/>
  <c r="U30"/>
  <c r="V30" s="1"/>
  <c r="U29"/>
  <c r="V29" s="1"/>
  <c r="U27"/>
  <c r="V27" s="1"/>
  <c r="U26"/>
  <c r="U25"/>
  <c r="V25" s="1"/>
  <c r="U24"/>
  <c r="V24" s="1"/>
  <c r="U22"/>
  <c r="V22" s="1"/>
  <c r="U21"/>
  <c r="U20"/>
  <c r="U19"/>
  <c r="V19" s="1"/>
  <c r="U17"/>
  <c r="U16"/>
  <c r="U15"/>
  <c r="U14"/>
  <c r="U13"/>
  <c r="U11"/>
  <c r="U10"/>
  <c r="U9"/>
  <c r="U8"/>
  <c r="U5"/>
  <c r="V5" s="1"/>
  <c r="U4"/>
  <c r="V4" s="1"/>
  <c r="U3"/>
  <c r="V3" s="1"/>
  <c r="U2"/>
  <c r="V2" s="1"/>
  <c r="R32"/>
  <c r="S32" s="1"/>
  <c r="R31"/>
  <c r="S31" s="1"/>
  <c r="R30"/>
  <c r="S30" s="1"/>
  <c r="R29"/>
  <c r="S29" s="1"/>
  <c r="R27"/>
  <c r="S27" s="1"/>
  <c r="R26"/>
  <c r="S26" s="1"/>
  <c r="R25"/>
  <c r="R24"/>
  <c r="S24" s="1"/>
  <c r="R22"/>
  <c r="S22" s="1"/>
  <c r="R21"/>
  <c r="S21" s="1"/>
  <c r="R20"/>
  <c r="R19"/>
  <c r="S19" s="1"/>
  <c r="R17"/>
  <c r="R16"/>
  <c r="S16" s="1"/>
  <c r="R15"/>
  <c r="R14"/>
  <c r="R13"/>
  <c r="R11"/>
  <c r="R10"/>
  <c r="R9"/>
  <c r="R8"/>
  <c r="R5"/>
  <c r="R4"/>
  <c r="R3"/>
  <c r="S3" s="1"/>
  <c r="R2"/>
  <c r="S2" s="1"/>
  <c r="O32"/>
  <c r="P32" s="1"/>
  <c r="O31"/>
  <c r="P31" s="1"/>
  <c r="O30"/>
  <c r="P30" s="1"/>
  <c r="O29"/>
  <c r="O27"/>
  <c r="O26"/>
  <c r="P26" s="1"/>
  <c r="O25"/>
  <c r="P25" s="1"/>
  <c r="O24"/>
  <c r="O22"/>
  <c r="P22" s="1"/>
  <c r="O21"/>
  <c r="P21" s="1"/>
  <c r="O20"/>
  <c r="P20" s="1"/>
  <c r="O19"/>
  <c r="P19" s="1"/>
  <c r="O17"/>
  <c r="O16"/>
  <c r="O15"/>
  <c r="O14"/>
  <c r="O13"/>
  <c r="O11"/>
  <c r="O10"/>
  <c r="O9"/>
  <c r="O8"/>
  <c r="O5"/>
  <c r="P5" s="1"/>
  <c r="O4"/>
  <c r="O3"/>
  <c r="P3" s="1"/>
  <c r="O2"/>
  <c r="P2" s="1"/>
  <c r="L32"/>
  <c r="M32" s="1"/>
  <c r="L31"/>
  <c r="M31" s="1"/>
  <c r="L30"/>
  <c r="M30" s="1"/>
  <c r="L29"/>
  <c r="L27"/>
  <c r="M27" s="1"/>
  <c r="L26"/>
  <c r="L25"/>
  <c r="M25" s="1"/>
  <c r="L24"/>
  <c r="M24" s="1"/>
  <c r="L22"/>
  <c r="M22" s="1"/>
  <c r="L21"/>
  <c r="M21" s="1"/>
  <c r="L20"/>
  <c r="M20" s="1"/>
  <c r="L19"/>
  <c r="M19" s="1"/>
  <c r="L17"/>
  <c r="L16"/>
  <c r="L15"/>
  <c r="L14"/>
  <c r="L13"/>
  <c r="L11"/>
  <c r="L10"/>
  <c r="L9"/>
  <c r="L8"/>
  <c r="L5"/>
  <c r="M5" s="1"/>
  <c r="L4"/>
  <c r="L3"/>
  <c r="M3" s="1"/>
  <c r="L2"/>
  <c r="M2" s="1"/>
  <c r="J33"/>
  <c r="I32"/>
  <c r="J32" s="1"/>
  <c r="I31"/>
  <c r="I30"/>
  <c r="J30" s="1"/>
  <c r="I29"/>
  <c r="J29" s="1"/>
  <c r="I27"/>
  <c r="J27" s="1"/>
  <c r="I26"/>
  <c r="I25"/>
  <c r="J25" s="1"/>
  <c r="I24"/>
  <c r="J24" s="1"/>
  <c r="I22"/>
  <c r="I21"/>
  <c r="I20"/>
  <c r="J20" s="1"/>
  <c r="I19"/>
  <c r="J19" s="1"/>
  <c r="I17"/>
  <c r="I16"/>
  <c r="J16" s="1"/>
  <c r="I15"/>
  <c r="J15" s="1"/>
  <c r="I14"/>
  <c r="J14" s="1"/>
  <c r="I13"/>
  <c r="J13" s="1"/>
  <c r="I11"/>
  <c r="I10"/>
  <c r="J10" s="1"/>
  <c r="I9"/>
  <c r="J9" s="1"/>
  <c r="I8"/>
  <c r="J8" s="1"/>
  <c r="I3"/>
  <c r="I2"/>
  <c r="I5"/>
  <c r="I4"/>
  <c r="P24"/>
  <c r="P29"/>
  <c r="M29"/>
  <c r="J17"/>
  <c r="J26"/>
  <c r="J22"/>
  <c r="J21"/>
  <c r="J11"/>
  <c r="AE32"/>
  <c r="AE31"/>
  <c r="Y32"/>
  <c r="Y31"/>
  <c r="V32"/>
  <c r="S33"/>
  <c r="M33"/>
  <c r="AE27"/>
  <c r="AB26"/>
  <c r="Y26"/>
  <c r="V26"/>
  <c r="S25"/>
  <c r="P27"/>
  <c r="M26"/>
  <c r="AE22"/>
  <c r="AB21"/>
  <c r="AB20"/>
  <c r="V21"/>
  <c r="V20"/>
  <c r="S20"/>
  <c r="Y5"/>
  <c r="Y3"/>
  <c r="S5"/>
  <c r="S4"/>
  <c r="P4"/>
  <c r="M4"/>
  <c r="AE17"/>
  <c r="AE16"/>
  <c r="AE13"/>
  <c r="AB16"/>
  <c r="V16"/>
  <c r="AE11"/>
  <c r="AE8"/>
  <c r="AB11"/>
  <c r="AB8"/>
  <c r="AE6"/>
  <c r="AE3"/>
  <c r="AB18" l="1"/>
  <c r="AE18"/>
  <c r="Y2"/>
  <c r="AB2"/>
  <c r="AB7" s="1"/>
  <c r="Y34"/>
  <c r="AB28"/>
  <c r="AE28"/>
  <c r="J34"/>
  <c r="AB12"/>
  <c r="V23"/>
  <c r="AB23"/>
  <c r="AE23"/>
  <c r="J28"/>
  <c r="AE34"/>
  <c r="Y23"/>
  <c r="AB34"/>
  <c r="V34"/>
  <c r="AE12"/>
  <c r="V28"/>
  <c r="Y28"/>
  <c r="M28"/>
  <c r="P28"/>
  <c r="S28"/>
  <c r="M7"/>
  <c r="S7"/>
  <c r="P7"/>
  <c r="S23"/>
  <c r="S34"/>
  <c r="M34"/>
  <c r="P34"/>
  <c r="M23"/>
  <c r="P23"/>
  <c r="Y7"/>
  <c r="V7"/>
  <c r="P16"/>
  <c r="M16"/>
  <c r="J3"/>
  <c r="J2"/>
  <c r="J5"/>
  <c r="C16"/>
  <c r="D16" s="1"/>
  <c r="F16"/>
  <c r="G16" s="1"/>
  <c r="F32"/>
  <c r="G32" s="1"/>
  <c r="G33"/>
  <c r="G6"/>
  <c r="F5"/>
  <c r="G5" s="1"/>
  <c r="C33"/>
  <c r="D33" s="1"/>
  <c r="C32"/>
  <c r="D32" s="1"/>
  <c r="C5"/>
  <c r="D5" s="1"/>
  <c r="D6"/>
  <c r="Y17"/>
  <c r="Y15"/>
  <c r="Y14"/>
  <c r="Y13"/>
  <c r="Y11"/>
  <c r="Y10"/>
  <c r="Y9"/>
  <c r="Y8"/>
  <c r="V17"/>
  <c r="V15"/>
  <c r="V14"/>
  <c r="V13"/>
  <c r="V11"/>
  <c r="V10"/>
  <c r="V9"/>
  <c r="V8"/>
  <c r="S17"/>
  <c r="S15"/>
  <c r="S14"/>
  <c r="S13"/>
  <c r="S11"/>
  <c r="S10"/>
  <c r="S9"/>
  <c r="S8"/>
  <c r="P17"/>
  <c r="P15"/>
  <c r="P14"/>
  <c r="P13"/>
  <c r="P11"/>
  <c r="P10"/>
  <c r="P9"/>
  <c r="P8"/>
  <c r="M17"/>
  <c r="M15"/>
  <c r="M14"/>
  <c r="M13"/>
  <c r="M11"/>
  <c r="M10"/>
  <c r="M9"/>
  <c r="M8"/>
  <c r="F31"/>
  <c r="G31" s="1"/>
  <c r="F30"/>
  <c r="G30" s="1"/>
  <c r="F29"/>
  <c r="G29" s="1"/>
  <c r="F27"/>
  <c r="G27" s="1"/>
  <c r="F26"/>
  <c r="G26" s="1"/>
  <c r="F25"/>
  <c r="G25" s="1"/>
  <c r="F22"/>
  <c r="G22" s="1"/>
  <c r="F21"/>
  <c r="G21" s="1"/>
  <c r="F20"/>
  <c r="G20" s="1"/>
  <c r="F17"/>
  <c r="G17" s="1"/>
  <c r="F15"/>
  <c r="G15" s="1"/>
  <c r="F14"/>
  <c r="G14" s="1"/>
  <c r="F11"/>
  <c r="G11" s="1"/>
  <c r="F10"/>
  <c r="G10" s="1"/>
  <c r="F9"/>
  <c r="G9" s="1"/>
  <c r="F24"/>
  <c r="G24" s="1"/>
  <c r="F19"/>
  <c r="G19" s="1"/>
  <c r="F13"/>
  <c r="G13" s="1"/>
  <c r="F8"/>
  <c r="G8" s="1"/>
  <c r="F4"/>
  <c r="F3"/>
  <c r="G3" s="1"/>
  <c r="C29"/>
  <c r="D29" s="1"/>
  <c r="C24"/>
  <c r="D24" s="1"/>
  <c r="C19"/>
  <c r="D19" s="1"/>
  <c r="C13"/>
  <c r="D13" s="1"/>
  <c r="C11"/>
  <c r="D11" s="1"/>
  <c r="C10"/>
  <c r="D10" s="1"/>
  <c r="C9"/>
  <c r="D9" s="1"/>
  <c r="C8"/>
  <c r="D8" s="1"/>
  <c r="C4"/>
  <c r="D4" s="1"/>
  <c r="C3"/>
  <c r="D3" s="1"/>
  <c r="C31"/>
  <c r="D31" s="1"/>
  <c r="C30"/>
  <c r="D30" s="1"/>
  <c r="C27"/>
  <c r="D27" s="1"/>
  <c r="C26"/>
  <c r="D26" s="1"/>
  <c r="C25"/>
  <c r="D25" s="1"/>
  <c r="C22"/>
  <c r="D22" s="1"/>
  <c r="C21"/>
  <c r="D21" s="1"/>
  <c r="C20"/>
  <c r="D20" s="1"/>
  <c r="C17"/>
  <c r="D17" s="1"/>
  <c r="C15"/>
  <c r="D15" s="1"/>
  <c r="C14"/>
  <c r="D14" s="1"/>
  <c r="F2"/>
  <c r="G2" s="1"/>
  <c r="C2"/>
  <c r="D2" s="1"/>
  <c r="Y18" l="1"/>
  <c r="G4"/>
  <c r="G7" s="1"/>
  <c r="J4"/>
  <c r="J7" s="1"/>
  <c r="S18"/>
  <c r="P18"/>
  <c r="V18"/>
  <c r="AF18" s="1"/>
  <c r="V12"/>
  <c r="Y12"/>
  <c r="AF12" s="1"/>
  <c r="M12"/>
  <c r="P12"/>
  <c r="S12"/>
  <c r="J18"/>
  <c r="G34"/>
  <c r="AF34" s="1"/>
  <c r="G18"/>
  <c r="M18"/>
  <c r="G23"/>
  <c r="D23"/>
  <c r="D28"/>
  <c r="G12"/>
  <c r="D34"/>
  <c r="D7"/>
  <c r="D12"/>
  <c r="D18"/>
  <c r="J23"/>
  <c r="AF23" s="1"/>
  <c r="J12"/>
  <c r="G28"/>
  <c r="AF28" s="1"/>
  <c r="AF7" l="1"/>
</calcChain>
</file>

<file path=xl/sharedStrings.xml><?xml version="1.0" encoding="utf-8"?>
<sst xmlns="http://schemas.openxmlformats.org/spreadsheetml/2006/main" count="116" uniqueCount="76">
  <si>
    <t>Name</t>
  </si>
  <si>
    <t>Wk 1 scores</t>
  </si>
  <si>
    <t>Wk 1 Handicap</t>
  </si>
  <si>
    <t>Week 2 scores</t>
  </si>
  <si>
    <t>WK 2       Handicap</t>
  </si>
  <si>
    <t xml:space="preserve">Wk 2       Handicap score </t>
  </si>
  <si>
    <t>Week 3    scores</t>
  </si>
  <si>
    <t>Wk 3 Handicap</t>
  </si>
  <si>
    <t xml:space="preserve">Week 3 Handicap score </t>
  </si>
  <si>
    <t>Week 4 scores</t>
  </si>
  <si>
    <t>WK 4 Handicap</t>
  </si>
  <si>
    <t xml:space="preserve">Week 4    Handicap score </t>
  </si>
  <si>
    <t>Week 5      scores</t>
  </si>
  <si>
    <t>WK 5 Handicap</t>
  </si>
  <si>
    <t xml:space="preserve">Week 5 Handicap score </t>
  </si>
  <si>
    <t>Week 6      scores</t>
  </si>
  <si>
    <t>WK 6    Handicap</t>
  </si>
  <si>
    <t xml:space="preserve">Week 6    Handicap score </t>
  </si>
  <si>
    <t>Week 7    scores</t>
  </si>
  <si>
    <t>WK 7 Handicap</t>
  </si>
  <si>
    <t xml:space="preserve">Week 7    Handicap score </t>
  </si>
  <si>
    <t>Week 8   scores</t>
  </si>
  <si>
    <t>WK 8 Handicap</t>
  </si>
  <si>
    <t xml:space="preserve">Week 8    Handicap score </t>
  </si>
  <si>
    <t>Jamie Nelson</t>
  </si>
  <si>
    <t>Jamie Wilbanks</t>
  </si>
  <si>
    <t>OJ Avery</t>
  </si>
  <si>
    <t>Bruce Brock</t>
  </si>
  <si>
    <t>Emmett Tyree</t>
  </si>
  <si>
    <t>Eric Turner</t>
  </si>
  <si>
    <t xml:space="preserve"> </t>
  </si>
  <si>
    <t>Teresa Ramey</t>
  </si>
  <si>
    <t>Hans Klar</t>
  </si>
  <si>
    <t>Stan Owen</t>
  </si>
  <si>
    <t>Chris Champaign</t>
  </si>
  <si>
    <t xml:space="preserve">Clay Baldwin </t>
  </si>
  <si>
    <t>Travis Ramey</t>
  </si>
  <si>
    <t>Woody McManaway</t>
  </si>
  <si>
    <t>Team #1  Score</t>
  </si>
  <si>
    <t>Team #2 Score</t>
  </si>
  <si>
    <t>Team #3 Score</t>
  </si>
  <si>
    <t>Team #4 Score</t>
  </si>
  <si>
    <t>Team #5 Score</t>
  </si>
  <si>
    <t>Team #6 Score</t>
  </si>
  <si>
    <t xml:space="preserve">1st </t>
  </si>
  <si>
    <r>
      <rPr>
        <b/>
        <sz val="10"/>
        <rFont val="Calibri"/>
        <family val="2"/>
      </rPr>
      <t xml:space="preserve">Wk 1       Handicap score </t>
    </r>
  </si>
  <si>
    <t>Brent Qualls</t>
  </si>
  <si>
    <t>Seth Green</t>
  </si>
  <si>
    <t>Scott Whitaker</t>
  </si>
  <si>
    <t>Stone Phillips</t>
  </si>
  <si>
    <t>Amber Nelson</t>
  </si>
  <si>
    <t>Bob Halifax</t>
  </si>
  <si>
    <t>Avery Chapman</t>
  </si>
  <si>
    <t>Dilan Adcock</t>
  </si>
  <si>
    <t>Ben McIntosh</t>
  </si>
  <si>
    <t>Perry Burns</t>
  </si>
  <si>
    <t>Ben Bronson</t>
  </si>
  <si>
    <t>Joe Law</t>
  </si>
  <si>
    <t>Reed Blalock</t>
  </si>
  <si>
    <t xml:space="preserve">Scott Baldwin </t>
  </si>
  <si>
    <t>Week 9   scores</t>
  </si>
  <si>
    <t xml:space="preserve">Week 9    Handicap score </t>
  </si>
  <si>
    <t>WK 9 Handicap</t>
  </si>
  <si>
    <t>Week 10   scores</t>
  </si>
  <si>
    <t>WK 10 Handicap</t>
  </si>
  <si>
    <t xml:space="preserve">Week 10    Handicap score </t>
  </si>
  <si>
    <t>Average Total Team Score Eight (10) weekly scores divided by 10</t>
  </si>
  <si>
    <t>`</t>
  </si>
  <si>
    <t>000</t>
  </si>
  <si>
    <r>
      <t>I</t>
    </r>
    <r>
      <rPr>
        <b/>
        <vertAlign val="superscript"/>
        <sz val="18"/>
        <rFont val="Calibri"/>
        <family val="2"/>
        <scheme val="minor"/>
      </rPr>
      <t>st</t>
    </r>
    <r>
      <rPr>
        <b/>
        <sz val="18"/>
        <rFont val="Calibri"/>
        <family val="2"/>
        <scheme val="minor"/>
      </rPr>
      <t xml:space="preserve"> Place Team</t>
    </r>
  </si>
  <si>
    <r>
      <t>2</t>
    </r>
    <r>
      <rPr>
        <b/>
        <vertAlign val="superscript"/>
        <sz val="18"/>
        <rFont val="Calibri"/>
        <family val="2"/>
        <scheme val="minor"/>
      </rPr>
      <t>nd</t>
    </r>
    <r>
      <rPr>
        <b/>
        <sz val="18"/>
        <rFont val="Calibri"/>
        <family val="2"/>
        <scheme val="minor"/>
      </rPr>
      <t xml:space="preserve"> Place Team</t>
    </r>
  </si>
  <si>
    <t>Scott W. had to drop out due to shoulder problems</t>
  </si>
  <si>
    <t xml:space="preserve">If your score for the week is in red, I haven't received it yet. </t>
  </si>
  <si>
    <t>Dilan A.  dropped out due to  flue</t>
  </si>
  <si>
    <t>Individual scores  (10) weekly scores divided by 10</t>
  </si>
  <si>
    <t xml:space="preserve">2nd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</si>
</sst>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4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trike/>
      <sz val="14"/>
      <color rgb="FF189F11"/>
      <name val="Calibri"/>
      <family val="2"/>
      <scheme val="minor"/>
    </font>
    <font>
      <b/>
      <strike/>
      <sz val="14"/>
      <color rgb="FF189F11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5D0B5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1EFEE"/>
        <bgColor indexed="64"/>
      </patternFill>
    </fill>
    <fill>
      <patternFill patternType="solid">
        <fgColor rgb="FFF8D4D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164" fontId="1" fillId="0" borderId="1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1" fontId="3" fillId="5" borderId="1" xfId="0" applyNumberFormat="1" applyFont="1" applyFill="1" applyBorder="1" applyAlignment="1">
      <alignment horizontal="left"/>
    </xf>
    <xf numFmtId="1" fontId="3" fillId="9" borderId="1" xfId="0" applyNumberFormat="1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164" fontId="2" fillId="7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8" fillId="10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wrapText="1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1" fillId="0" borderId="1" xfId="0" applyFont="1" applyBorder="1"/>
    <xf numFmtId="0" fontId="5" fillId="4" borderId="1" xfId="0" applyFont="1" applyFill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left"/>
    </xf>
    <xf numFmtId="0" fontId="5" fillId="7" borderId="2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2" fillId="8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1" fontId="13" fillId="6" borderId="1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/>
    </xf>
    <xf numFmtId="1" fontId="3" fillId="11" borderId="1" xfId="0" applyNumberFormat="1" applyFont="1" applyFill="1" applyBorder="1" applyAlignment="1">
      <alignment horizontal="left"/>
    </xf>
    <xf numFmtId="164" fontId="2" fillId="11" borderId="2" xfId="0" applyNumberFormat="1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left"/>
    </xf>
    <xf numFmtId="164" fontId="2" fillId="6" borderId="2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left"/>
    </xf>
    <xf numFmtId="164" fontId="1" fillId="12" borderId="1" xfId="0" applyNumberFormat="1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164" fontId="1" fillId="12" borderId="1" xfId="0" applyNumberFormat="1" applyFont="1" applyFill="1" applyBorder="1" applyAlignment="1">
      <alignment horizontal="left"/>
    </xf>
    <xf numFmtId="164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left"/>
    </xf>
    <xf numFmtId="164" fontId="2" fillId="8" borderId="2" xfId="0" applyNumberFormat="1" applyFont="1" applyFill="1" applyBorder="1" applyAlignment="1">
      <alignment horizontal="center"/>
    </xf>
    <xf numFmtId="164" fontId="2" fillId="8" borderId="2" xfId="0" applyNumberFormat="1" applyFont="1" applyFill="1" applyBorder="1" applyAlignment="1">
      <alignment horizontal="left"/>
    </xf>
    <xf numFmtId="164" fontId="10" fillId="8" borderId="1" xfId="0" applyNumberFormat="1" applyFont="1" applyFill="1" applyBorder="1" applyAlignment="1">
      <alignment horizontal="center"/>
    </xf>
    <xf numFmtId="164" fontId="10" fillId="8" borderId="1" xfId="0" applyNumberFormat="1" applyFont="1" applyFill="1" applyBorder="1" applyAlignment="1">
      <alignment horizontal="left"/>
    </xf>
    <xf numFmtId="164" fontId="1" fillId="8" borderId="1" xfId="0" applyNumberFormat="1" applyFont="1" applyFill="1" applyBorder="1" applyAlignment="1">
      <alignment horizontal="left" wrapText="1"/>
    </xf>
    <xf numFmtId="164" fontId="7" fillId="8" borderId="1" xfId="0" applyNumberFormat="1" applyFont="1" applyFill="1" applyBorder="1" applyAlignment="1">
      <alignment horizontal="left" wrapText="1"/>
    </xf>
    <xf numFmtId="164" fontId="2" fillId="5" borderId="2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 wrapText="1"/>
    </xf>
    <xf numFmtId="164" fontId="7" fillId="5" borderId="1" xfId="0" applyNumberFormat="1" applyFont="1" applyFill="1" applyBorder="1" applyAlignment="1">
      <alignment horizontal="left" wrapText="1"/>
    </xf>
    <xf numFmtId="164" fontId="7" fillId="9" borderId="1" xfId="0" applyNumberFormat="1" applyFont="1" applyFill="1" applyBorder="1" applyAlignment="1">
      <alignment horizontal="left" wrapText="1"/>
    </xf>
    <xf numFmtId="164" fontId="1" fillId="9" borderId="1" xfId="0" applyNumberFormat="1" applyFont="1" applyFill="1" applyBorder="1" applyAlignment="1">
      <alignment horizontal="left" wrapText="1"/>
    </xf>
    <xf numFmtId="164" fontId="1" fillId="6" borderId="1" xfId="0" applyNumberFormat="1" applyFont="1" applyFill="1" applyBorder="1" applyAlignment="1">
      <alignment horizontal="left" wrapText="1"/>
    </xf>
    <xf numFmtId="164" fontId="7" fillId="6" borderId="1" xfId="0" applyNumberFormat="1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1" fontId="14" fillId="4" borderId="1" xfId="0" applyNumberFormat="1" applyFont="1" applyFill="1" applyBorder="1" applyAlignment="1">
      <alignment horizontal="left"/>
    </xf>
    <xf numFmtId="49" fontId="14" fillId="4" borderId="1" xfId="0" applyNumberFormat="1" applyFont="1" applyFill="1" applyBorder="1" applyAlignment="1">
      <alignment horizontal="left"/>
    </xf>
    <xf numFmtId="1" fontId="15" fillId="4" borderId="1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1" fontId="13" fillId="4" borderId="1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1" fontId="3" fillId="13" borderId="1" xfId="0" applyNumberFormat="1" applyFont="1" applyFill="1" applyBorder="1" applyAlignment="1">
      <alignment horizontal="left"/>
    </xf>
    <xf numFmtId="164" fontId="2" fillId="13" borderId="2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164" fontId="1" fillId="12" borderId="5" xfId="0" applyNumberFormat="1" applyFont="1" applyFill="1" applyBorder="1" applyAlignment="1">
      <alignment horizontal="left"/>
    </xf>
    <xf numFmtId="164" fontId="1" fillId="1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8" fillId="14" borderId="1" xfId="0" applyNumberFormat="1" applyFont="1" applyFill="1" applyBorder="1" applyAlignment="1">
      <alignment horizontal="center" wrapText="1"/>
    </xf>
    <xf numFmtId="164" fontId="18" fillId="10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80"/>
      <color rgb="FFE5E0EC"/>
      <color rgb="FFF8D4D4"/>
      <color rgb="FFD5D0B5"/>
      <color rgb="FFD1EFEE"/>
      <color rgb="FFFDE9D9"/>
      <color rgb="FFF2DDDC"/>
      <color rgb="FFDBEEF3"/>
      <color rgb="FFEBF1DE"/>
      <color rgb="FF1D4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="77" zoomScaleNormal="77" workbookViewId="0">
      <pane ySplit="1" topLeftCell="A2" activePane="bottomLeft" state="frozen"/>
      <selection pane="bottomLeft" activeCell="AF31" sqref="AF31"/>
    </sheetView>
  </sheetViews>
  <sheetFormatPr defaultRowHeight="15"/>
  <cols>
    <col min="1" max="1" width="28.28515625" style="5" customWidth="1"/>
    <col min="2" max="2" width="8.7109375" style="4" customWidth="1"/>
    <col min="3" max="3" width="9.42578125" style="6" customWidth="1"/>
    <col min="4" max="4" width="12.28515625" style="4" customWidth="1"/>
    <col min="5" max="5" width="8.7109375" style="4" customWidth="1"/>
    <col min="6" max="6" width="9.85546875" style="6" customWidth="1"/>
    <col min="7" max="7" width="11.42578125" style="4" customWidth="1"/>
    <col min="8" max="8" width="8.7109375" style="38" customWidth="1"/>
    <col min="9" max="9" width="12" style="6" customWidth="1"/>
    <col min="10" max="10" width="10.140625" style="4" customWidth="1"/>
    <col min="11" max="11" width="8.7109375" style="38" customWidth="1"/>
    <col min="12" max="12" width="9.7109375" style="6" customWidth="1"/>
    <col min="13" max="13" width="11.140625" style="4" customWidth="1"/>
    <col min="14" max="14" width="8.7109375" style="38" customWidth="1"/>
    <col min="15" max="15" width="9.7109375" style="6" customWidth="1"/>
    <col min="16" max="16" width="11.140625" style="4" customWidth="1"/>
    <col min="17" max="17" width="8.7109375" style="38" customWidth="1"/>
    <col min="18" max="18" width="9.7109375" style="6" customWidth="1"/>
    <col min="19" max="19" width="11.140625" style="4" customWidth="1"/>
    <col min="20" max="20" width="8.7109375" style="38" customWidth="1"/>
    <col min="21" max="21" width="9.7109375" style="6" customWidth="1"/>
    <col min="22" max="22" width="11.140625" style="4" customWidth="1"/>
    <col min="23" max="23" width="8.7109375" style="38" customWidth="1"/>
    <col min="24" max="24" width="9.7109375" style="6" customWidth="1"/>
    <col min="25" max="30" width="11.140625" style="4" customWidth="1"/>
    <col min="31" max="31" width="11.140625" style="5" customWidth="1"/>
    <col min="32" max="32" width="19.42578125" style="4" customWidth="1"/>
    <col min="33" max="33" width="15" style="4" customWidth="1"/>
    <col min="34" max="34" width="9.140625" style="4"/>
    <col min="35" max="16384" width="9.140625" style="5"/>
  </cols>
  <sheetData>
    <row r="1" spans="1:34" s="35" customFormat="1" ht="60.75" thickBot="1">
      <c r="A1" s="51" t="s">
        <v>0</v>
      </c>
      <c r="B1" s="52" t="s">
        <v>1</v>
      </c>
      <c r="C1" s="53" t="s">
        <v>2</v>
      </c>
      <c r="D1" s="52" t="s">
        <v>45</v>
      </c>
      <c r="E1" s="52" t="s">
        <v>3</v>
      </c>
      <c r="F1" s="53" t="s">
        <v>4</v>
      </c>
      <c r="G1" s="52" t="s">
        <v>5</v>
      </c>
      <c r="H1" s="54" t="s">
        <v>6</v>
      </c>
      <c r="I1" s="53" t="s">
        <v>7</v>
      </c>
      <c r="J1" s="52" t="s">
        <v>8</v>
      </c>
      <c r="K1" s="54" t="s">
        <v>9</v>
      </c>
      <c r="L1" s="53" t="s">
        <v>10</v>
      </c>
      <c r="M1" s="52" t="s">
        <v>11</v>
      </c>
      <c r="N1" s="54" t="s">
        <v>12</v>
      </c>
      <c r="O1" s="53" t="s">
        <v>13</v>
      </c>
      <c r="P1" s="52" t="s">
        <v>14</v>
      </c>
      <c r="Q1" s="54" t="s">
        <v>15</v>
      </c>
      <c r="R1" s="53" t="s">
        <v>16</v>
      </c>
      <c r="S1" s="52" t="s">
        <v>17</v>
      </c>
      <c r="T1" s="54" t="s">
        <v>18</v>
      </c>
      <c r="U1" s="53" t="s">
        <v>19</v>
      </c>
      <c r="V1" s="52" t="s">
        <v>20</v>
      </c>
      <c r="W1" s="54" t="s">
        <v>21</v>
      </c>
      <c r="X1" s="53" t="s">
        <v>22</v>
      </c>
      <c r="Y1" s="52" t="s">
        <v>23</v>
      </c>
      <c r="Z1" s="54" t="s">
        <v>60</v>
      </c>
      <c r="AA1" s="53" t="s">
        <v>62</v>
      </c>
      <c r="AB1" s="52" t="s">
        <v>61</v>
      </c>
      <c r="AC1" s="54" t="s">
        <v>63</v>
      </c>
      <c r="AD1" s="53" t="s">
        <v>64</v>
      </c>
      <c r="AE1" s="52" t="s">
        <v>65</v>
      </c>
      <c r="AF1" s="52" t="s">
        <v>66</v>
      </c>
      <c r="AG1" s="52" t="s">
        <v>74</v>
      </c>
      <c r="AH1" s="109"/>
    </row>
    <row r="2" spans="1:34" ht="19.5" thickTop="1">
      <c r="A2" s="46" t="s">
        <v>47</v>
      </c>
      <c r="B2" s="47">
        <v>300</v>
      </c>
      <c r="C2" s="48">
        <f>+SUM(-B2,300)*0.8</f>
        <v>0</v>
      </c>
      <c r="D2" s="49">
        <f>SUM(B2:C2)</f>
        <v>300</v>
      </c>
      <c r="E2" s="87">
        <v>299</v>
      </c>
      <c r="F2" s="48">
        <f t="shared" ref="F2:F32" si="0">+SUM(-E2,-B2,600)/2*0.8</f>
        <v>0.4</v>
      </c>
      <c r="G2" s="49">
        <f>SUM(E2:F2)</f>
        <v>299.39999999999998</v>
      </c>
      <c r="H2" s="89">
        <v>300</v>
      </c>
      <c r="I2" s="50">
        <f>+SUM(-B2,-E2,,600)/2*0.8</f>
        <v>0.4</v>
      </c>
      <c r="J2" s="49">
        <f>SUM(H2:I2)</f>
        <v>300.39999999999998</v>
      </c>
      <c r="K2" s="89">
        <v>300</v>
      </c>
      <c r="L2" s="50">
        <f>+SUM(-E2,-H2,,600)/2*0.8</f>
        <v>0.4</v>
      </c>
      <c r="M2" s="49">
        <f>SUM(K2:L2)</f>
        <v>300.39999999999998</v>
      </c>
      <c r="N2" s="89">
        <v>300</v>
      </c>
      <c r="O2" s="50">
        <f>+SUM(-H2,-K2,,600)/2*0.8</f>
        <v>0</v>
      </c>
      <c r="P2" s="49">
        <f>SUM(N2:O2)</f>
        <v>300</v>
      </c>
      <c r="Q2" s="89">
        <v>295</v>
      </c>
      <c r="R2" s="50">
        <f>+SUM(-K2,-N2,,600)/2*0.8</f>
        <v>0</v>
      </c>
      <c r="S2" s="49">
        <f>SUM(Q2:R2)</f>
        <v>295</v>
      </c>
      <c r="T2" s="89">
        <v>300</v>
      </c>
      <c r="U2" s="50">
        <f>+SUM(-N2,-Q2,,600)/2*0.8</f>
        <v>2</v>
      </c>
      <c r="V2" s="49">
        <f>SUM(T2:U2)</f>
        <v>302</v>
      </c>
      <c r="W2" s="89">
        <v>300</v>
      </c>
      <c r="X2" s="50">
        <f>+SUM(-Q2,-T2,,600)/2*0.8</f>
        <v>2</v>
      </c>
      <c r="Y2" s="49">
        <f>SUM(W2:X2)</f>
        <v>302</v>
      </c>
      <c r="Z2" s="89">
        <v>300</v>
      </c>
      <c r="AA2" s="50">
        <f>+SUM(-T2,-W2,,600)/2*0.8</f>
        <v>0</v>
      </c>
      <c r="AB2" s="49">
        <f>SUM(Z2:AA2)</f>
        <v>300</v>
      </c>
      <c r="AC2" s="95">
        <v>299</v>
      </c>
      <c r="AD2" s="50">
        <f>+SUM(-W2,-Z2,,600)/2*0.8</f>
        <v>0</v>
      </c>
      <c r="AE2" s="49">
        <f>SUM(AC2:AD2)</f>
        <v>299</v>
      </c>
      <c r="AF2" s="34"/>
      <c r="AG2" s="25">
        <f>SUM(AE2,AB2,Y2,V2,S2,P2,M2,J2,G2,D2)/10</f>
        <v>299.82000000000005</v>
      </c>
    </row>
    <row r="3" spans="1:34" ht="18.75">
      <c r="A3" s="41" t="s">
        <v>27</v>
      </c>
      <c r="B3" s="10">
        <v>295</v>
      </c>
      <c r="C3" s="28">
        <f t="shared" ref="C3:C4" si="1">+SUM(-B3,300)*0.8</f>
        <v>4</v>
      </c>
      <c r="D3" s="2">
        <f>SUM(B3:C3)</f>
        <v>299</v>
      </c>
      <c r="E3" s="10">
        <v>291</v>
      </c>
      <c r="F3" s="28">
        <f t="shared" si="0"/>
        <v>5.6000000000000005</v>
      </c>
      <c r="G3" s="2">
        <f>SUM(E3:F3)</f>
        <v>296.60000000000002</v>
      </c>
      <c r="H3" s="17">
        <v>295</v>
      </c>
      <c r="I3" s="50">
        <f>+SUM(-B3,-E3,,600)/2*0.8</f>
        <v>5.6000000000000005</v>
      </c>
      <c r="J3" s="2">
        <f>SUM(H3:I3)</f>
        <v>300.60000000000002</v>
      </c>
      <c r="K3" s="17">
        <v>290</v>
      </c>
      <c r="L3" s="50">
        <f t="shared" ref="L3:L5" si="2">+SUM(-E3,-H3,,600)/2*0.8</f>
        <v>5.6000000000000005</v>
      </c>
      <c r="M3" s="2">
        <f>SUM(K3:L3)</f>
        <v>295.60000000000002</v>
      </c>
      <c r="N3" s="17">
        <v>296</v>
      </c>
      <c r="O3" s="50">
        <f t="shared" ref="O3:O5" si="3">+SUM(-H3,-K3,,600)/2*0.8</f>
        <v>6</v>
      </c>
      <c r="P3" s="2">
        <f>SUM(N3:O3)</f>
        <v>302</v>
      </c>
      <c r="Q3" s="17">
        <v>300</v>
      </c>
      <c r="R3" s="50">
        <f t="shared" ref="R3:R5" si="4">+SUM(-K3,-N3,,600)/2*0.8</f>
        <v>5.6000000000000005</v>
      </c>
      <c r="S3" s="2">
        <f>SUM(Q3:R3)</f>
        <v>305.60000000000002</v>
      </c>
      <c r="T3" s="17">
        <v>299</v>
      </c>
      <c r="U3" s="50">
        <f t="shared" ref="U3:U5" si="5">+SUM(-N3,-Q3,,600)/2*0.8</f>
        <v>1.6</v>
      </c>
      <c r="V3" s="2">
        <f>SUM(T3:U3)</f>
        <v>300.60000000000002</v>
      </c>
      <c r="W3" s="17">
        <v>299</v>
      </c>
      <c r="X3" s="50">
        <f t="shared" ref="X3:X5" si="6">+SUM(-Q3,-T3,,600)/2*0.8</f>
        <v>0.4</v>
      </c>
      <c r="Y3" s="2">
        <f>SUM(W3:X3)</f>
        <v>299.39999999999998</v>
      </c>
      <c r="Z3" s="17">
        <v>299</v>
      </c>
      <c r="AA3" s="50">
        <f t="shared" ref="AA3:AA11" si="7">+SUM(-T3,-W3,,600)/2*0.8</f>
        <v>0.8</v>
      </c>
      <c r="AB3" s="2">
        <f t="shared" ref="AB3:AB6" si="8">SUM(Z3:AA3)</f>
        <v>299.8</v>
      </c>
      <c r="AC3" s="96">
        <v>286</v>
      </c>
      <c r="AD3" s="50">
        <f t="shared" ref="AD3:AD5" si="9">+SUM(-W3,-Z3,,600)/2*0.8</f>
        <v>0.8</v>
      </c>
      <c r="AE3" s="2">
        <f t="shared" ref="AE3:AE6" si="10">SUM(AC3:AD3)</f>
        <v>286.8</v>
      </c>
      <c r="AF3" s="26"/>
      <c r="AG3" s="25">
        <f>SUM(AE3,AB3,Y3,V3,S3,P3,M3,J3,G3,D3)/10</f>
        <v>298.59999999999997</v>
      </c>
    </row>
    <row r="4" spans="1:34" ht="18.75">
      <c r="A4" s="41" t="s">
        <v>49</v>
      </c>
      <c r="B4" s="10">
        <v>277</v>
      </c>
      <c r="C4" s="28">
        <f t="shared" si="1"/>
        <v>18.400000000000002</v>
      </c>
      <c r="D4" s="2">
        <f>SUM(B4:C4)</f>
        <v>295.39999999999998</v>
      </c>
      <c r="E4" s="10">
        <v>280</v>
      </c>
      <c r="F4" s="28">
        <f t="shared" si="0"/>
        <v>17.2</v>
      </c>
      <c r="G4" s="2">
        <f>SUM(E4:F4)</f>
        <v>297.2</v>
      </c>
      <c r="H4" s="17">
        <v>276</v>
      </c>
      <c r="I4" s="50">
        <f>+SUM(-B4,-E4,,600)/2*0.8</f>
        <v>17.2</v>
      </c>
      <c r="J4" s="50">
        <f>+SUM(-C4,-F4,,600)/2*0.8</f>
        <v>225.76</v>
      </c>
      <c r="K4" s="17">
        <v>259</v>
      </c>
      <c r="L4" s="50">
        <f t="shared" si="2"/>
        <v>17.600000000000001</v>
      </c>
      <c r="M4" s="2">
        <f>SUM(K4:L4)</f>
        <v>276.60000000000002</v>
      </c>
      <c r="N4" s="17">
        <v>263</v>
      </c>
      <c r="O4" s="50">
        <f t="shared" si="3"/>
        <v>26</v>
      </c>
      <c r="P4" s="2">
        <f>SUM(N4:O4)</f>
        <v>289</v>
      </c>
      <c r="Q4" s="17">
        <v>279</v>
      </c>
      <c r="R4" s="50">
        <f t="shared" si="4"/>
        <v>31.200000000000003</v>
      </c>
      <c r="S4" s="2">
        <f>SUM(Q4:R4)</f>
        <v>310.2</v>
      </c>
      <c r="T4" s="17">
        <v>288</v>
      </c>
      <c r="U4" s="50">
        <f t="shared" si="5"/>
        <v>23.200000000000003</v>
      </c>
      <c r="V4" s="2">
        <f>SUM(T4:U4)</f>
        <v>311.2</v>
      </c>
      <c r="W4" s="17">
        <v>279</v>
      </c>
      <c r="X4" s="50">
        <f t="shared" si="6"/>
        <v>13.200000000000001</v>
      </c>
      <c r="Y4" s="2">
        <f>SUM(W4:X4)</f>
        <v>292.2</v>
      </c>
      <c r="Z4" s="17">
        <v>279</v>
      </c>
      <c r="AA4" s="50">
        <f t="shared" si="7"/>
        <v>13.200000000000001</v>
      </c>
      <c r="AB4" s="2">
        <f t="shared" si="8"/>
        <v>292.2</v>
      </c>
      <c r="AC4" s="108">
        <v>264</v>
      </c>
      <c r="AD4" s="50">
        <f t="shared" si="9"/>
        <v>16.8</v>
      </c>
      <c r="AE4" s="2">
        <f t="shared" si="10"/>
        <v>280.8</v>
      </c>
      <c r="AF4" s="26"/>
      <c r="AG4" s="25">
        <f>SUM(AE4,AB4,Y4,V4,S4,P4,M4,J4,G4,D4)/10</f>
        <v>287.05599999999998</v>
      </c>
    </row>
    <row r="5" spans="1:34" ht="18.75">
      <c r="A5" s="41" t="s">
        <v>50</v>
      </c>
      <c r="B5" s="10">
        <v>245</v>
      </c>
      <c r="C5" s="28">
        <f>+SUM(-B5,300)*0.8</f>
        <v>44</v>
      </c>
      <c r="D5" s="2">
        <f>SUM(B5:C5)</f>
        <v>289</v>
      </c>
      <c r="E5" s="10">
        <v>270</v>
      </c>
      <c r="F5" s="28">
        <f t="shared" si="0"/>
        <v>34</v>
      </c>
      <c r="G5" s="2">
        <f>SUM(E5:F5)</f>
        <v>304</v>
      </c>
      <c r="H5" s="17">
        <v>280</v>
      </c>
      <c r="I5" s="50">
        <f>+SUM(-B5,-E5,,600)/2*0.8</f>
        <v>34</v>
      </c>
      <c r="J5" s="2">
        <f>SUM(H5:I5)</f>
        <v>314</v>
      </c>
      <c r="K5" s="17">
        <v>267</v>
      </c>
      <c r="L5" s="50">
        <f t="shared" si="2"/>
        <v>20</v>
      </c>
      <c r="M5" s="2">
        <f>SUM(K5:L5)</f>
        <v>287</v>
      </c>
      <c r="N5" s="17">
        <v>286</v>
      </c>
      <c r="O5" s="50">
        <f t="shared" si="3"/>
        <v>21.200000000000003</v>
      </c>
      <c r="P5" s="2">
        <f>SUM(N5:O5)</f>
        <v>307.2</v>
      </c>
      <c r="Q5" s="17">
        <v>269</v>
      </c>
      <c r="R5" s="50">
        <f t="shared" si="4"/>
        <v>18.8</v>
      </c>
      <c r="S5" s="2">
        <f>SUM(Q5:R5)</f>
        <v>287.8</v>
      </c>
      <c r="T5" s="17">
        <v>275</v>
      </c>
      <c r="U5" s="50">
        <f t="shared" si="5"/>
        <v>18</v>
      </c>
      <c r="V5" s="2">
        <f>SUM(T5:U5)</f>
        <v>293</v>
      </c>
      <c r="W5" s="17">
        <v>275</v>
      </c>
      <c r="X5" s="50">
        <f t="shared" si="6"/>
        <v>22.400000000000002</v>
      </c>
      <c r="Y5" s="2">
        <f>SUM(W5:X5)</f>
        <v>297.39999999999998</v>
      </c>
      <c r="Z5" s="17">
        <v>271</v>
      </c>
      <c r="AA5" s="50">
        <f t="shared" si="7"/>
        <v>20</v>
      </c>
      <c r="AB5" s="2">
        <f t="shared" si="8"/>
        <v>291</v>
      </c>
      <c r="AC5" s="96">
        <v>283</v>
      </c>
      <c r="AD5" s="50">
        <f t="shared" si="9"/>
        <v>21.6</v>
      </c>
      <c r="AE5" s="2">
        <f t="shared" si="10"/>
        <v>304.60000000000002</v>
      </c>
      <c r="AF5" s="26"/>
      <c r="AG5" s="25">
        <f>SUM(AE5,AB5,Y5,V5,S5,P5,M5,J5,G5,D5)/10</f>
        <v>297.5</v>
      </c>
    </row>
    <row r="6" spans="1:34" ht="18.75">
      <c r="A6" s="41" t="s">
        <v>51</v>
      </c>
      <c r="B6" s="10">
        <v>171</v>
      </c>
      <c r="C6" s="28">
        <f>+SUM(-B6,300)*0.9</f>
        <v>116.10000000000001</v>
      </c>
      <c r="D6" s="16">
        <f>SUM(B6:C6)</f>
        <v>287.10000000000002</v>
      </c>
      <c r="E6" s="10">
        <v>182</v>
      </c>
      <c r="F6" s="28">
        <f>+SUM(-E6,-B6,600)/2*0.9</f>
        <v>111.15</v>
      </c>
      <c r="G6" s="2">
        <f>SUM(E6:F6)</f>
        <v>293.14999999999998</v>
      </c>
      <c r="H6" s="17">
        <v>146</v>
      </c>
      <c r="I6" s="50">
        <f>+SUM(-B6,-E6,,600)/2*0.9</f>
        <v>111.15</v>
      </c>
      <c r="J6" s="2">
        <f>SUM(H6:I6)</f>
        <v>257.14999999999998</v>
      </c>
      <c r="K6" s="17">
        <v>201</v>
      </c>
      <c r="L6" s="50">
        <f>+SUM(-E6,-H6,,600)/2*0.9</f>
        <v>122.4</v>
      </c>
      <c r="M6" s="49">
        <f>SUM(K6:L6)</f>
        <v>323.39999999999998</v>
      </c>
      <c r="N6" s="17">
        <v>199</v>
      </c>
      <c r="O6" s="50">
        <f>+SUM(-H6,-K6,,600)/2*0.9</f>
        <v>113.85000000000001</v>
      </c>
      <c r="P6" s="2">
        <f>SUM(N6:O6)</f>
        <v>312.85000000000002</v>
      </c>
      <c r="Q6" s="17">
        <v>232</v>
      </c>
      <c r="R6" s="50">
        <f>+SUM(-K6,-N6,,600)/2*0.9</f>
        <v>90</v>
      </c>
      <c r="S6" s="2">
        <f>SUM(Q6:R6)</f>
        <v>322</v>
      </c>
      <c r="T6" s="17">
        <v>194</v>
      </c>
      <c r="U6" s="50">
        <f>+SUM(-N6,-Q6,,600)/2*0.9</f>
        <v>76.05</v>
      </c>
      <c r="V6" s="49">
        <f>SUM(T6:U6)</f>
        <v>270.05</v>
      </c>
      <c r="W6" s="17">
        <v>220</v>
      </c>
      <c r="X6" s="50">
        <f>+SUM(-Q6,-T6,,600)/2*0.9</f>
        <v>78.3</v>
      </c>
      <c r="Y6" s="2">
        <f>SUM(W6:X6)</f>
        <v>298.3</v>
      </c>
      <c r="Z6" s="17">
        <v>226</v>
      </c>
      <c r="AA6" s="50">
        <f>+SUM(-T6,-W6,,600)/2*0.9</f>
        <v>83.7</v>
      </c>
      <c r="AB6" s="2">
        <f t="shared" si="8"/>
        <v>309.7</v>
      </c>
      <c r="AC6" s="96">
        <v>165</v>
      </c>
      <c r="AD6" s="50">
        <f>+SUM(-W6,-Z6,,600)/2*0.9</f>
        <v>69.3</v>
      </c>
      <c r="AE6" s="2">
        <f t="shared" si="10"/>
        <v>234.3</v>
      </c>
      <c r="AF6" s="26"/>
      <c r="AG6" s="25">
        <f>SUM(AE6,AB6,Y6,V6,S6,P6,M6,J6,G6,D6)/10</f>
        <v>290.8</v>
      </c>
    </row>
    <row r="7" spans="1:34" ht="18.75">
      <c r="A7" s="42" t="s">
        <v>38</v>
      </c>
      <c r="B7" s="25"/>
      <c r="C7" s="25"/>
      <c r="D7" s="68">
        <f>SUM(D2,D3,D4,D6)/4</f>
        <v>295.375</v>
      </c>
      <c r="E7" s="1"/>
      <c r="F7" s="24"/>
      <c r="G7" s="68">
        <f>SUM(G2,G3,G4,G5,G6)/5</f>
        <v>298.07</v>
      </c>
      <c r="H7" s="18"/>
      <c r="I7" s="50" t="s">
        <v>30</v>
      </c>
      <c r="J7" s="68">
        <f>SUM(J2,J3,J4,J5,J6)/5</f>
        <v>279.58199999999999</v>
      </c>
      <c r="K7" s="18"/>
      <c r="L7" s="24"/>
      <c r="M7" s="68">
        <f>SUM(M2,M3,M4,M5,M6)/5</f>
        <v>296.60000000000002</v>
      </c>
      <c r="N7" s="18"/>
      <c r="O7" s="24"/>
      <c r="P7" s="68">
        <f>SUM(P2,P3,P4,P5,P6)/5</f>
        <v>302.21000000000004</v>
      </c>
      <c r="Q7" s="18"/>
      <c r="R7" s="24"/>
      <c r="S7" s="68">
        <f>SUM(S2,S3,S4,S5,S6)/5</f>
        <v>304.12</v>
      </c>
      <c r="T7" s="18"/>
      <c r="U7" s="24"/>
      <c r="V7" s="68">
        <f>SUM(V2,V3,V4,V5,V6)/5</f>
        <v>295.37</v>
      </c>
      <c r="W7" s="18"/>
      <c r="X7" s="24"/>
      <c r="Y7" s="68">
        <f>SUM(Y2,Y3,Y4,Y5,Y6)/5</f>
        <v>297.86</v>
      </c>
      <c r="Z7" s="104"/>
      <c r="AA7" s="105">
        <f t="shared" si="7"/>
        <v>240</v>
      </c>
      <c r="AB7" s="68">
        <f>SUM(AB2,AB3,AB4,AB5,AB6)/5</f>
        <v>298.54000000000002</v>
      </c>
      <c r="AC7" s="97"/>
      <c r="AD7" s="1"/>
      <c r="AE7" s="68">
        <f>SUM(AE2,AE3,AE4,AE5,AE6)/5</f>
        <v>281.09999999999997</v>
      </c>
      <c r="AF7" s="111">
        <f>SUM(AE7,AB7,Y7,V7,S7,P7,M7,J7,G7,D7)/10</f>
        <v>294.8827</v>
      </c>
      <c r="AG7" s="71"/>
    </row>
    <row r="8" spans="1:34" ht="18.75">
      <c r="A8" s="43" t="s">
        <v>46</v>
      </c>
      <c r="B8" s="11">
        <v>296</v>
      </c>
      <c r="C8" s="29">
        <f t="shared" ref="C8:C11" si="11">+SUM(-B8,300)*0.8</f>
        <v>3.2</v>
      </c>
      <c r="D8" s="3">
        <f>SUM(B8:C8)</f>
        <v>299.2</v>
      </c>
      <c r="E8" s="11">
        <v>297</v>
      </c>
      <c r="F8" s="29">
        <f t="shared" si="0"/>
        <v>2.8000000000000003</v>
      </c>
      <c r="G8" s="3">
        <f>SUM(E8:F8)</f>
        <v>299.8</v>
      </c>
      <c r="H8" s="61">
        <v>299</v>
      </c>
      <c r="I8" s="60">
        <f t="shared" ref="I8:I11" si="12">+SUM(-B8,-E8,,600)/2*0.8</f>
        <v>2.8000000000000003</v>
      </c>
      <c r="J8" s="62">
        <f t="shared" ref="J8:J11" si="13">SUM(H8:I8)</f>
        <v>301.8</v>
      </c>
      <c r="K8" s="19">
        <v>300</v>
      </c>
      <c r="L8" s="60">
        <f t="shared" ref="L8:L11" si="14">+SUM(-E8,-H8,,600)/2*0.8</f>
        <v>1.6</v>
      </c>
      <c r="M8" s="3">
        <f>SUM(K8:L8)</f>
        <v>301.60000000000002</v>
      </c>
      <c r="N8" s="19">
        <v>300</v>
      </c>
      <c r="O8" s="60">
        <f t="shared" ref="O8:O11" si="15">+SUM(-H8,-K8,,600)/2*0.8</f>
        <v>0.4</v>
      </c>
      <c r="P8" s="3">
        <f>SUM(N8:O8)</f>
        <v>300.39999999999998</v>
      </c>
      <c r="Q8" s="19">
        <v>300</v>
      </c>
      <c r="R8" s="60">
        <f t="shared" ref="R8:R11" si="16">+SUM(-K8,-N8,,600)/2*0.8</f>
        <v>0</v>
      </c>
      <c r="S8" s="3">
        <f>SUM(Q8:R8)</f>
        <v>300</v>
      </c>
      <c r="T8" s="19">
        <v>300</v>
      </c>
      <c r="U8" s="60">
        <f t="shared" ref="U8:U11" si="17">+SUM(-N8,-Q8,,600)/2*0.8</f>
        <v>0</v>
      </c>
      <c r="V8" s="3">
        <f>SUM(T8:U8)</f>
        <v>300</v>
      </c>
      <c r="W8" s="19">
        <v>300</v>
      </c>
      <c r="X8" s="60">
        <f t="shared" ref="X8:X11" si="18">+SUM(-Q8,-T8,,600)/2*0.8</f>
        <v>0</v>
      </c>
      <c r="Y8" s="3">
        <f>SUM(W8:X8)</f>
        <v>300</v>
      </c>
      <c r="Z8" s="19">
        <v>300</v>
      </c>
      <c r="AA8" s="60">
        <f t="shared" si="7"/>
        <v>0</v>
      </c>
      <c r="AB8" s="3">
        <f>SUM(Z8:AA8)</f>
        <v>300</v>
      </c>
      <c r="AC8" s="98">
        <v>300</v>
      </c>
      <c r="AD8" s="60">
        <f t="shared" ref="AD8:AD11" si="19">+SUM(-W8,-Z8,,600)/2*0.8</f>
        <v>0</v>
      </c>
      <c r="AE8" s="3">
        <f>SUM(AC8:AD8)</f>
        <v>300</v>
      </c>
      <c r="AF8" s="112"/>
      <c r="AG8" s="25">
        <f>SUM(AE8,AB8,Y8,V8,S8,P8,M8,J8,G8,D8)/10</f>
        <v>300.28000000000003</v>
      </c>
    </row>
    <row r="9" spans="1:34" ht="18.75">
      <c r="A9" s="41" t="s">
        <v>52</v>
      </c>
      <c r="B9" s="11">
        <v>291</v>
      </c>
      <c r="C9" s="29">
        <f t="shared" si="11"/>
        <v>7.2</v>
      </c>
      <c r="D9" s="3">
        <f>SUM(B9:C9)</f>
        <v>298.2</v>
      </c>
      <c r="E9" s="11">
        <v>290</v>
      </c>
      <c r="F9" s="29">
        <f t="shared" si="0"/>
        <v>7.6000000000000005</v>
      </c>
      <c r="G9" s="3">
        <f>SUM(E9:F9)</f>
        <v>297.60000000000002</v>
      </c>
      <c r="H9" s="19">
        <v>289</v>
      </c>
      <c r="I9" s="60">
        <f t="shared" si="12"/>
        <v>7.6000000000000005</v>
      </c>
      <c r="J9" s="62">
        <f t="shared" si="13"/>
        <v>296.60000000000002</v>
      </c>
      <c r="K9" s="19">
        <v>287</v>
      </c>
      <c r="L9" s="60">
        <f t="shared" si="14"/>
        <v>8.4</v>
      </c>
      <c r="M9" s="3">
        <f>SUM(K9:L9)</f>
        <v>295.39999999999998</v>
      </c>
      <c r="N9" s="19">
        <v>297</v>
      </c>
      <c r="O9" s="60">
        <f t="shared" si="15"/>
        <v>9.6000000000000014</v>
      </c>
      <c r="P9" s="3">
        <f>SUM(N9:O9)</f>
        <v>306.60000000000002</v>
      </c>
      <c r="Q9" s="19">
        <v>292</v>
      </c>
      <c r="R9" s="60">
        <f t="shared" si="16"/>
        <v>6.4</v>
      </c>
      <c r="S9" s="3">
        <f>SUM(Q9:R9)</f>
        <v>298.39999999999998</v>
      </c>
      <c r="T9" s="19">
        <v>282</v>
      </c>
      <c r="U9" s="60">
        <f t="shared" si="17"/>
        <v>4.4000000000000004</v>
      </c>
      <c r="V9" s="3">
        <f>SUM(T9:U9)</f>
        <v>286.39999999999998</v>
      </c>
      <c r="W9" s="19">
        <v>297</v>
      </c>
      <c r="X9" s="60">
        <f t="shared" si="18"/>
        <v>10.4</v>
      </c>
      <c r="Y9" s="3">
        <f>SUM(W9:X9)</f>
        <v>307.39999999999998</v>
      </c>
      <c r="Z9" s="19">
        <v>297</v>
      </c>
      <c r="AA9" s="60">
        <f t="shared" si="7"/>
        <v>8.4</v>
      </c>
      <c r="AB9" s="3">
        <f>SUM(Z9:AA9)</f>
        <v>305.39999999999998</v>
      </c>
      <c r="AC9" s="107">
        <v>282</v>
      </c>
      <c r="AD9" s="60">
        <f t="shared" si="19"/>
        <v>2.4000000000000004</v>
      </c>
      <c r="AE9" s="3">
        <f>SUM(AC9:AD9)</f>
        <v>284.39999999999998</v>
      </c>
      <c r="AF9" s="112"/>
      <c r="AG9" s="25">
        <f>SUM(AE9,AB9,Y9,V9,S9,P9,M9,J9,G9,D9)/10</f>
        <v>297.64</v>
      </c>
    </row>
    <row r="10" spans="1:34" ht="18.75">
      <c r="A10" s="41" t="s">
        <v>58</v>
      </c>
      <c r="B10" s="11">
        <v>270</v>
      </c>
      <c r="C10" s="29">
        <f t="shared" si="11"/>
        <v>24</v>
      </c>
      <c r="D10" s="3">
        <f>SUM(B10:C10)</f>
        <v>294</v>
      </c>
      <c r="E10" s="11">
        <v>289</v>
      </c>
      <c r="F10" s="29">
        <f t="shared" si="0"/>
        <v>16.400000000000002</v>
      </c>
      <c r="G10" s="3">
        <f>SUM(E10:F10)</f>
        <v>305.39999999999998</v>
      </c>
      <c r="H10" s="19">
        <v>287</v>
      </c>
      <c r="I10" s="50">
        <f t="shared" si="12"/>
        <v>16.400000000000002</v>
      </c>
      <c r="J10" s="62">
        <f t="shared" si="13"/>
        <v>303.39999999999998</v>
      </c>
      <c r="K10" s="19">
        <v>278</v>
      </c>
      <c r="L10" s="60">
        <f t="shared" si="14"/>
        <v>9.6000000000000014</v>
      </c>
      <c r="M10" s="3">
        <f>SUM(K10:L10)</f>
        <v>287.60000000000002</v>
      </c>
      <c r="N10" s="19">
        <v>295</v>
      </c>
      <c r="O10" s="60">
        <f t="shared" si="15"/>
        <v>14</v>
      </c>
      <c r="P10" s="3">
        <f>SUM(N10:O10)</f>
        <v>309</v>
      </c>
      <c r="Q10" s="19">
        <v>290</v>
      </c>
      <c r="R10" s="60">
        <f t="shared" si="16"/>
        <v>10.8</v>
      </c>
      <c r="S10" s="3">
        <f>SUM(Q10:R10)</f>
        <v>300.8</v>
      </c>
      <c r="T10" s="93">
        <v>290</v>
      </c>
      <c r="U10" s="60">
        <f t="shared" si="17"/>
        <v>6</v>
      </c>
      <c r="V10" s="3">
        <f>SUM(T10:U10)</f>
        <v>296</v>
      </c>
      <c r="W10" s="19">
        <v>287</v>
      </c>
      <c r="X10" s="60">
        <f t="shared" si="18"/>
        <v>8</v>
      </c>
      <c r="Y10" s="3">
        <f>SUM(W10:X10)</f>
        <v>295</v>
      </c>
      <c r="Z10" s="19">
        <v>285</v>
      </c>
      <c r="AA10" s="60">
        <f t="shared" si="7"/>
        <v>9.2000000000000011</v>
      </c>
      <c r="AB10" s="3">
        <f>SUM(Z10:AA10)</f>
        <v>294.2</v>
      </c>
      <c r="AC10" s="98">
        <v>285</v>
      </c>
      <c r="AD10" s="60">
        <f t="shared" si="19"/>
        <v>11.200000000000001</v>
      </c>
      <c r="AE10" s="3">
        <f>SUM(AC10:AD10)</f>
        <v>296.2</v>
      </c>
      <c r="AF10" s="112"/>
      <c r="AG10" s="25">
        <f>SUM(AE10,AB10,Y10,V10,S10,P10,M10,J10,G10,D10)/10</f>
        <v>298.16000000000003</v>
      </c>
    </row>
    <row r="11" spans="1:34" ht="18.75">
      <c r="A11" s="41" t="s">
        <v>26</v>
      </c>
      <c r="B11" s="11">
        <v>258</v>
      </c>
      <c r="C11" s="29">
        <f t="shared" si="11"/>
        <v>33.6</v>
      </c>
      <c r="D11" s="3">
        <f>SUM(B11:C11)</f>
        <v>291.60000000000002</v>
      </c>
      <c r="E11" s="11">
        <v>267</v>
      </c>
      <c r="F11" s="29">
        <f t="shared" si="0"/>
        <v>30</v>
      </c>
      <c r="G11" s="3">
        <f>SUM(E11:F11)</f>
        <v>297</v>
      </c>
      <c r="H11" s="19">
        <v>264</v>
      </c>
      <c r="I11" s="60">
        <f t="shared" si="12"/>
        <v>30</v>
      </c>
      <c r="J11" s="62">
        <f t="shared" si="13"/>
        <v>294</v>
      </c>
      <c r="K11" s="19">
        <v>243</v>
      </c>
      <c r="L11" s="60">
        <f t="shared" si="14"/>
        <v>27.6</v>
      </c>
      <c r="M11" s="3">
        <f>SUM(K11:L11)</f>
        <v>270.60000000000002</v>
      </c>
      <c r="N11" s="19">
        <v>264</v>
      </c>
      <c r="O11" s="60">
        <f t="shared" si="15"/>
        <v>37.200000000000003</v>
      </c>
      <c r="P11" s="3">
        <f>SUM(N11:O11)</f>
        <v>301.2</v>
      </c>
      <c r="Q11" s="19">
        <v>274</v>
      </c>
      <c r="R11" s="60">
        <f t="shared" si="16"/>
        <v>37.200000000000003</v>
      </c>
      <c r="S11" s="3">
        <f>SUM(Q11:R11)</f>
        <v>311.2</v>
      </c>
      <c r="T11" s="19">
        <v>264</v>
      </c>
      <c r="U11" s="60">
        <f t="shared" si="17"/>
        <v>24.8</v>
      </c>
      <c r="V11" s="3">
        <f>SUM(T11:U11)</f>
        <v>288.8</v>
      </c>
      <c r="W11" s="19">
        <v>277</v>
      </c>
      <c r="X11" s="60">
        <f t="shared" si="18"/>
        <v>24.8</v>
      </c>
      <c r="Y11" s="3">
        <f>SUM(W11:X11)</f>
        <v>301.8</v>
      </c>
      <c r="Z11" s="19">
        <v>274</v>
      </c>
      <c r="AA11" s="60">
        <f t="shared" si="7"/>
        <v>23.6</v>
      </c>
      <c r="AB11" s="3">
        <f>SUM(Z11:AA11)</f>
        <v>297.60000000000002</v>
      </c>
      <c r="AC11" s="98">
        <v>228</v>
      </c>
      <c r="AD11" s="60">
        <f t="shared" si="19"/>
        <v>19.600000000000001</v>
      </c>
      <c r="AE11" s="3">
        <f>SUM(AC11:AD11)</f>
        <v>247.6</v>
      </c>
      <c r="AF11" s="112"/>
      <c r="AG11" s="25">
        <f>SUM(AE11,AB11,Y11,V11,S11,P11,M11,J11,G11,D11)/10</f>
        <v>290.14</v>
      </c>
    </row>
    <row r="12" spans="1:34" ht="18.75">
      <c r="A12" s="42" t="s">
        <v>39</v>
      </c>
      <c r="B12" s="25"/>
      <c r="C12" s="24" t="s">
        <v>30</v>
      </c>
      <c r="D12" s="69">
        <f>SUM(D8,D9,D10,D11)/4</f>
        <v>295.75</v>
      </c>
      <c r="E12" s="1"/>
      <c r="F12" s="30" t="s">
        <v>44</v>
      </c>
      <c r="G12" s="70">
        <f>SUM(G8,G9,G10,G11)/4</f>
        <v>299.95000000000005</v>
      </c>
      <c r="H12" s="18"/>
      <c r="I12" s="24"/>
      <c r="J12" s="69">
        <f>SUM(J8,J9,J10,J11)/4</f>
        <v>298.95000000000005</v>
      </c>
      <c r="K12" s="18"/>
      <c r="L12" s="24" t="s">
        <v>30</v>
      </c>
      <c r="M12" s="69">
        <f>SUM(M8,M9,M10,M11)/4</f>
        <v>288.8</v>
      </c>
      <c r="N12" s="18"/>
      <c r="O12" s="24"/>
      <c r="P12" s="69">
        <f>SUM(P8,P9,P10,P11)/4</f>
        <v>304.3</v>
      </c>
      <c r="Q12" s="18"/>
      <c r="R12" s="30" t="s">
        <v>44</v>
      </c>
      <c r="S12" s="70">
        <f>SUM(S8,S9,S10,S11)/4</f>
        <v>302.60000000000002</v>
      </c>
      <c r="T12" s="18"/>
      <c r="U12" s="24" t="s">
        <v>30</v>
      </c>
      <c r="V12" s="69">
        <f>SUM(V8,V9,V10,V11)/4</f>
        <v>292.8</v>
      </c>
      <c r="W12" s="18"/>
      <c r="X12" s="24"/>
      <c r="Y12" s="69">
        <f>SUM(Y8,Y9,Y10,Y11)/4</f>
        <v>301.05</v>
      </c>
      <c r="Z12" s="18"/>
      <c r="AA12" s="1"/>
      <c r="AB12" s="69">
        <f>SUM(AB8,AB9,AB10,AB11)/4</f>
        <v>299.29999999999995</v>
      </c>
      <c r="AC12" s="97"/>
      <c r="AD12" s="1"/>
      <c r="AE12" s="69">
        <f>SUM(AE8,AE9,AE10,AE11)/4</f>
        <v>282.04999999999995</v>
      </c>
      <c r="AF12" s="111">
        <f>SUM(AE12,AB12,Y12,V12,S12,P12,M12,J12,G12,D12)/10</f>
        <v>296.55499999999995</v>
      </c>
      <c r="AG12" s="71"/>
    </row>
    <row r="13" spans="1:34" ht="18.75">
      <c r="A13" s="40" t="s">
        <v>32</v>
      </c>
      <c r="B13" s="12">
        <v>296</v>
      </c>
      <c r="C13" s="72">
        <f>+SUM(-B13,300)*0.8</f>
        <v>3.2</v>
      </c>
      <c r="D13" s="73">
        <f>SUM(B13:C13)</f>
        <v>299.2</v>
      </c>
      <c r="E13" s="44">
        <v>297</v>
      </c>
      <c r="F13" s="72">
        <f t="shared" si="0"/>
        <v>2.8000000000000003</v>
      </c>
      <c r="G13" s="73">
        <f>SUM(E13:F13)</f>
        <v>299.8</v>
      </c>
      <c r="H13" s="20">
        <v>297</v>
      </c>
      <c r="I13" s="74">
        <f t="shared" ref="I13:I17" si="20">+SUM(-B13,-E13,,600)/2*0.8</f>
        <v>2.8000000000000003</v>
      </c>
      <c r="J13" s="75">
        <f t="shared" ref="J13:J17" si="21">SUM(H13:I13)</f>
        <v>299.8</v>
      </c>
      <c r="K13" s="20">
        <v>300</v>
      </c>
      <c r="L13" s="74">
        <f t="shared" ref="L13:L17" si="22">+SUM(-E13,-H13,,600)/2*0.8</f>
        <v>2.4000000000000004</v>
      </c>
      <c r="M13" s="73">
        <f>SUM(K13:L13)</f>
        <v>302.39999999999998</v>
      </c>
      <c r="N13" s="20">
        <v>300</v>
      </c>
      <c r="O13" s="74">
        <f t="shared" ref="O13:O17" si="23">+SUM(-H13,-K13,,600)/2*0.8</f>
        <v>1.2000000000000002</v>
      </c>
      <c r="P13" s="73">
        <f>SUM(N13:O13)</f>
        <v>301.2</v>
      </c>
      <c r="Q13" s="20">
        <v>300</v>
      </c>
      <c r="R13" s="74">
        <f t="shared" ref="R13:R17" si="24">+SUM(-K13,-N13,,600)/2*0.8</f>
        <v>0</v>
      </c>
      <c r="S13" s="73">
        <f>SUM(Q13:R13)</f>
        <v>300</v>
      </c>
      <c r="T13" s="20">
        <v>300</v>
      </c>
      <c r="U13" s="74">
        <f t="shared" ref="U13:U17" si="25">+SUM(-N13,-Q13,,600)/2*0.8</f>
        <v>0</v>
      </c>
      <c r="V13" s="73">
        <f>SUM(T13:U13)</f>
        <v>300</v>
      </c>
      <c r="W13" s="20">
        <v>300</v>
      </c>
      <c r="X13" s="74">
        <f t="shared" ref="X13:X17" si="26">+SUM(-Q13,-T13,,600)/2*0.8</f>
        <v>0</v>
      </c>
      <c r="Y13" s="73">
        <f>SUM(W13:X13)</f>
        <v>300</v>
      </c>
      <c r="Z13" s="20">
        <v>300</v>
      </c>
      <c r="AA13" s="74">
        <f t="shared" ref="AA13:AA17" si="27">+SUM(-T13,-W13,,600)/2*0.8</f>
        <v>0</v>
      </c>
      <c r="AB13" s="73">
        <f>SUM(Z13:AA13)</f>
        <v>300</v>
      </c>
      <c r="AC13" s="99">
        <v>294</v>
      </c>
      <c r="AD13" s="74">
        <f t="shared" ref="AD13:AD17" si="28">+SUM(-W13,-Z13,,600)/2*0.8</f>
        <v>0</v>
      </c>
      <c r="AE13" s="73">
        <f>SUM(AC13:AD13)</f>
        <v>294</v>
      </c>
      <c r="AF13" s="112"/>
      <c r="AG13" s="25">
        <f>SUM(AE13,AB13,Y13,V13,S13,P13,M13,J13,G13,D13)/10</f>
        <v>299.64</v>
      </c>
    </row>
    <row r="14" spans="1:34" ht="18.75">
      <c r="A14" s="41" t="s">
        <v>24</v>
      </c>
      <c r="B14" s="12">
        <v>289</v>
      </c>
      <c r="C14" s="72">
        <f>+SUM(-B14,300)*0.8</f>
        <v>8.8000000000000007</v>
      </c>
      <c r="D14" s="73">
        <f>SUM(B14:C14)</f>
        <v>297.8</v>
      </c>
      <c r="E14" s="44">
        <v>292</v>
      </c>
      <c r="F14" s="72">
        <f t="shared" si="0"/>
        <v>7.6000000000000005</v>
      </c>
      <c r="G14" s="73">
        <f>SUM(E14:F14)</f>
        <v>299.60000000000002</v>
      </c>
      <c r="H14" s="20">
        <v>284</v>
      </c>
      <c r="I14" s="74">
        <f t="shared" si="20"/>
        <v>7.6000000000000005</v>
      </c>
      <c r="J14" s="75">
        <f t="shared" si="21"/>
        <v>291.60000000000002</v>
      </c>
      <c r="K14" s="20">
        <v>287</v>
      </c>
      <c r="L14" s="74">
        <f t="shared" si="22"/>
        <v>9.6000000000000014</v>
      </c>
      <c r="M14" s="73">
        <f>SUM(K14:L14)</f>
        <v>296.60000000000002</v>
      </c>
      <c r="N14" s="20">
        <v>297</v>
      </c>
      <c r="O14" s="74">
        <f t="shared" si="23"/>
        <v>11.600000000000001</v>
      </c>
      <c r="P14" s="73">
        <f>SUM(N14:O14)</f>
        <v>308.60000000000002</v>
      </c>
      <c r="Q14" s="20">
        <v>293</v>
      </c>
      <c r="R14" s="74">
        <f t="shared" si="24"/>
        <v>6.4</v>
      </c>
      <c r="S14" s="73">
        <f>SUM(Q14:R14)</f>
        <v>299.39999999999998</v>
      </c>
      <c r="T14" s="20">
        <v>297</v>
      </c>
      <c r="U14" s="74">
        <f t="shared" si="25"/>
        <v>4</v>
      </c>
      <c r="V14" s="73">
        <f>SUM(T14:U14)</f>
        <v>301</v>
      </c>
      <c r="W14" s="20">
        <v>297</v>
      </c>
      <c r="X14" s="74">
        <f t="shared" si="26"/>
        <v>4</v>
      </c>
      <c r="Y14" s="73">
        <f>SUM(W14:X14)</f>
        <v>301</v>
      </c>
      <c r="Z14" s="20">
        <v>295</v>
      </c>
      <c r="AA14" s="74">
        <f t="shared" si="27"/>
        <v>2.4000000000000004</v>
      </c>
      <c r="AB14" s="73">
        <f>SUM(Z14:AA14)</f>
        <v>297.39999999999998</v>
      </c>
      <c r="AC14" s="99">
        <v>286</v>
      </c>
      <c r="AD14" s="74">
        <f t="shared" si="28"/>
        <v>3.2</v>
      </c>
      <c r="AE14" s="73">
        <f>SUM(AC14:AD14)</f>
        <v>289.2</v>
      </c>
      <c r="AF14" s="112"/>
      <c r="AG14" s="25">
        <f>SUM(AE14,AB14,Y14,V14,S14,P14,M14,J14,G14,D14)/10</f>
        <v>298.21999999999997</v>
      </c>
    </row>
    <row r="15" spans="1:34" ht="18.75">
      <c r="A15" s="55" t="s">
        <v>53</v>
      </c>
      <c r="B15" s="56">
        <v>276</v>
      </c>
      <c r="C15" s="76">
        <f>+SUM(-B15,300)*0.8</f>
        <v>19.200000000000003</v>
      </c>
      <c r="D15" s="77">
        <f>SUM(B15:C15)</f>
        <v>295.2</v>
      </c>
      <c r="E15" s="88">
        <v>281</v>
      </c>
      <c r="F15" s="76">
        <f t="shared" si="0"/>
        <v>17.2</v>
      </c>
      <c r="G15" s="77">
        <f>SUM(E15:F15)</f>
        <v>298.2</v>
      </c>
      <c r="H15" s="90">
        <v>274</v>
      </c>
      <c r="I15" s="74">
        <f t="shared" si="20"/>
        <v>17.2</v>
      </c>
      <c r="J15" s="75">
        <f t="shared" si="21"/>
        <v>291.2</v>
      </c>
      <c r="K15" s="90">
        <v>283</v>
      </c>
      <c r="L15" s="74">
        <f t="shared" si="22"/>
        <v>18</v>
      </c>
      <c r="M15" s="77">
        <f>SUM(K15:L15)</f>
        <v>301</v>
      </c>
      <c r="N15" s="90">
        <v>289</v>
      </c>
      <c r="O15" s="74">
        <f t="shared" si="23"/>
        <v>17.2</v>
      </c>
      <c r="P15" s="77">
        <f>SUM(N15:O15)</f>
        <v>306.2</v>
      </c>
      <c r="Q15" s="92">
        <v>289</v>
      </c>
      <c r="R15" s="74">
        <f t="shared" si="24"/>
        <v>11.200000000000001</v>
      </c>
      <c r="S15" s="77">
        <f>SUM(Q15:R15)</f>
        <v>300.2</v>
      </c>
      <c r="T15" s="92">
        <v>289</v>
      </c>
      <c r="U15" s="74">
        <f t="shared" si="25"/>
        <v>8.8000000000000007</v>
      </c>
      <c r="V15" s="77">
        <f>SUM(T15:U15)</f>
        <v>297.8</v>
      </c>
      <c r="W15" s="90">
        <v>280</v>
      </c>
      <c r="X15" s="74">
        <f t="shared" si="26"/>
        <v>8.8000000000000007</v>
      </c>
      <c r="Y15" s="77">
        <f>SUM(W15:X15)</f>
        <v>288.8</v>
      </c>
      <c r="Z15" s="90">
        <v>0</v>
      </c>
      <c r="AA15" s="74">
        <f t="shared" si="27"/>
        <v>12.4</v>
      </c>
      <c r="AB15" s="77">
        <f>SUM(Z15:AA15)</f>
        <v>12.4</v>
      </c>
      <c r="AC15" s="100">
        <v>0</v>
      </c>
      <c r="AD15" s="74">
        <f t="shared" si="28"/>
        <v>128</v>
      </c>
      <c r="AE15" s="77">
        <f>SUM(AC15:AD15)</f>
        <v>128</v>
      </c>
      <c r="AF15" s="112"/>
      <c r="AG15" s="26"/>
    </row>
    <row r="16" spans="1:34" ht="18.75">
      <c r="A16" s="41" t="s">
        <v>54</v>
      </c>
      <c r="B16" s="12">
        <v>256</v>
      </c>
      <c r="C16" s="72">
        <f>+SUM(-B16,300)*0.8</f>
        <v>35.200000000000003</v>
      </c>
      <c r="D16" s="73">
        <f>SUM(B16:C16)</f>
        <v>291.2</v>
      </c>
      <c r="E16" s="44">
        <v>274</v>
      </c>
      <c r="F16" s="72">
        <f t="shared" si="0"/>
        <v>28</v>
      </c>
      <c r="G16" s="73">
        <f>SUM(E16:F16)</f>
        <v>302</v>
      </c>
      <c r="H16" s="20">
        <v>274</v>
      </c>
      <c r="I16" s="74">
        <f t="shared" si="20"/>
        <v>28</v>
      </c>
      <c r="J16" s="75">
        <f t="shared" si="21"/>
        <v>302</v>
      </c>
      <c r="K16" s="20">
        <v>275</v>
      </c>
      <c r="L16" s="74">
        <f t="shared" si="22"/>
        <v>20.8</v>
      </c>
      <c r="M16" s="73">
        <f>SUM(K16:L16)</f>
        <v>295.8</v>
      </c>
      <c r="N16" s="20">
        <v>290</v>
      </c>
      <c r="O16" s="74">
        <f t="shared" si="23"/>
        <v>20.400000000000002</v>
      </c>
      <c r="P16" s="73">
        <f>SUM(N16:O16)</f>
        <v>310.39999999999998</v>
      </c>
      <c r="Q16" s="20">
        <v>286</v>
      </c>
      <c r="R16" s="74">
        <f t="shared" si="24"/>
        <v>14</v>
      </c>
      <c r="S16" s="73">
        <f>SUM(Q16:R16)</f>
        <v>300</v>
      </c>
      <c r="T16" s="20">
        <v>293</v>
      </c>
      <c r="U16" s="74">
        <f t="shared" si="25"/>
        <v>9.6000000000000014</v>
      </c>
      <c r="V16" s="73">
        <f>SUM(T16:U16)</f>
        <v>302.60000000000002</v>
      </c>
      <c r="W16" s="94">
        <v>293</v>
      </c>
      <c r="X16" s="74">
        <f t="shared" si="26"/>
        <v>8.4</v>
      </c>
      <c r="Y16" s="73">
        <f>SUM(W16:X16)</f>
        <v>301.39999999999998</v>
      </c>
      <c r="Z16" s="20">
        <v>295</v>
      </c>
      <c r="AA16" s="74">
        <f t="shared" si="27"/>
        <v>5.6000000000000005</v>
      </c>
      <c r="AB16" s="73">
        <f>SUM(Z16:AA16)</f>
        <v>300.60000000000002</v>
      </c>
      <c r="AC16" s="99">
        <v>287</v>
      </c>
      <c r="AD16" s="74">
        <f t="shared" si="28"/>
        <v>4.8000000000000007</v>
      </c>
      <c r="AE16" s="73">
        <f>SUM(AC16:AD16)</f>
        <v>291.8</v>
      </c>
      <c r="AF16" s="112"/>
      <c r="AG16" s="25">
        <f>SUM(AE16,AB16,Y16,V16,S16,P16,M16,J16,G16,D16)/10</f>
        <v>299.78000000000003</v>
      </c>
    </row>
    <row r="17" spans="1:36" ht="18.75">
      <c r="A17" s="55" t="s">
        <v>48</v>
      </c>
      <c r="B17" s="56">
        <v>255</v>
      </c>
      <c r="C17" s="76">
        <f>+SUM(-B17,300)*0.8</f>
        <v>36</v>
      </c>
      <c r="D17" s="77">
        <f>SUM(B17:C17)</f>
        <v>291</v>
      </c>
      <c r="E17" s="88">
        <v>238</v>
      </c>
      <c r="F17" s="76">
        <f t="shared" si="0"/>
        <v>42.800000000000004</v>
      </c>
      <c r="G17" s="77">
        <f>SUM(E17:F17)</f>
        <v>280.8</v>
      </c>
      <c r="H17" s="90">
        <v>209</v>
      </c>
      <c r="I17" s="74">
        <f t="shared" si="20"/>
        <v>42.800000000000004</v>
      </c>
      <c r="J17" s="75">
        <f t="shared" si="21"/>
        <v>251.8</v>
      </c>
      <c r="K17" s="90">
        <v>245</v>
      </c>
      <c r="L17" s="74">
        <f t="shared" si="22"/>
        <v>61.2</v>
      </c>
      <c r="M17" s="77">
        <f>SUM(K17:L17)</f>
        <v>306.2</v>
      </c>
      <c r="N17" s="91" t="s">
        <v>68</v>
      </c>
      <c r="O17" s="74">
        <f t="shared" si="23"/>
        <v>58.400000000000006</v>
      </c>
      <c r="P17" s="77">
        <f>SUM(N17:O17)</f>
        <v>58.400000000000006</v>
      </c>
      <c r="Q17" s="90">
        <v>0</v>
      </c>
      <c r="R17" s="74">
        <f t="shared" si="24"/>
        <v>142</v>
      </c>
      <c r="S17" s="77">
        <f>SUM(Q17:R17)</f>
        <v>142</v>
      </c>
      <c r="T17" s="90">
        <v>0</v>
      </c>
      <c r="U17" s="74">
        <f t="shared" si="25"/>
        <v>240</v>
      </c>
      <c r="V17" s="77">
        <f>SUM(T17:U17)</f>
        <v>240</v>
      </c>
      <c r="W17" s="90">
        <v>0</v>
      </c>
      <c r="X17" s="74">
        <f t="shared" si="26"/>
        <v>240</v>
      </c>
      <c r="Y17" s="77">
        <f>SUM(W17:X17)</f>
        <v>240</v>
      </c>
      <c r="Z17" s="90">
        <v>0</v>
      </c>
      <c r="AA17" s="74">
        <f t="shared" si="27"/>
        <v>240</v>
      </c>
      <c r="AB17" s="77">
        <f>SUM(Z17:AA17)</f>
        <v>240</v>
      </c>
      <c r="AC17" s="100">
        <v>0</v>
      </c>
      <c r="AD17" s="74">
        <f t="shared" si="28"/>
        <v>240</v>
      </c>
      <c r="AE17" s="77">
        <f>SUM(AC17:AD17)</f>
        <v>240</v>
      </c>
      <c r="AF17" s="113"/>
      <c r="AG17" s="57"/>
    </row>
    <row r="18" spans="1:36" ht="18.75">
      <c r="A18" s="42" t="s">
        <v>40</v>
      </c>
      <c r="B18" s="25"/>
      <c r="C18" s="25"/>
      <c r="D18" s="78">
        <f>SUM(D13,D14,D15,D17)/4</f>
        <v>295.8</v>
      </c>
      <c r="E18" s="1"/>
      <c r="F18" s="24" t="s">
        <v>30</v>
      </c>
      <c r="G18" s="78">
        <f>SUM(G13,G14,G15,G16,G17)/5</f>
        <v>296.08000000000004</v>
      </c>
      <c r="H18" s="18"/>
      <c r="I18" s="24" t="s">
        <v>30</v>
      </c>
      <c r="J18" s="78">
        <f>SUM(J13,J14,J15,J16,J17)/5</f>
        <v>287.28000000000003</v>
      </c>
      <c r="K18" s="18"/>
      <c r="L18" s="30" t="s">
        <v>44</v>
      </c>
      <c r="M18" s="79">
        <f>SUM(M13,M14,M15,M16,M17)/5</f>
        <v>300.39999999999998</v>
      </c>
      <c r="N18" s="18"/>
      <c r="O18" s="24"/>
      <c r="P18" s="78">
        <f>SUM(P13,P14,P15,P16)/4</f>
        <v>306.60000000000002</v>
      </c>
      <c r="Q18" s="18"/>
      <c r="R18" s="24"/>
      <c r="S18" s="78">
        <f>SUM(S13,S14,S15,S16)/4</f>
        <v>299.89999999999998</v>
      </c>
      <c r="T18" s="18"/>
      <c r="U18" s="30" t="s">
        <v>44</v>
      </c>
      <c r="V18" s="79">
        <f>SUM(V13,V14,V15,V16)/4</f>
        <v>300.35000000000002</v>
      </c>
      <c r="W18" s="18"/>
      <c r="X18" s="24"/>
      <c r="Y18" s="78">
        <f>SUM(Y13,Y14,Y16)/3</f>
        <v>300.8</v>
      </c>
      <c r="Z18" s="18"/>
      <c r="AA18" s="24"/>
      <c r="AB18" s="78">
        <f>SUM(AB13,AB14,AB16)/3</f>
        <v>299.33333333333331</v>
      </c>
      <c r="AC18" s="97"/>
      <c r="AD18" s="30" t="s">
        <v>44</v>
      </c>
      <c r="AE18" s="78">
        <f>SUM(AE13,AE14,AE16)/3</f>
        <v>291.66666666666669</v>
      </c>
      <c r="AF18" s="111">
        <f>SUM(AE18,AB18,Y18,V18,S18,P18,M18,J18,G18,D18)/10</f>
        <v>297.82100000000003</v>
      </c>
      <c r="AG18" s="71"/>
    </row>
    <row r="19" spans="1:36" ht="18.75">
      <c r="A19" s="40" t="s">
        <v>34</v>
      </c>
      <c r="B19" s="13">
        <v>293</v>
      </c>
      <c r="C19" s="31">
        <f>+SUM(-B19,300)*0.8</f>
        <v>5.6000000000000005</v>
      </c>
      <c r="D19" s="7">
        <f>SUM(B19:C19)</f>
        <v>298.60000000000002</v>
      </c>
      <c r="E19" s="13">
        <v>298</v>
      </c>
      <c r="F19" s="31">
        <f t="shared" si="0"/>
        <v>3.6</v>
      </c>
      <c r="G19" s="7">
        <f>SUM(E19:F19)</f>
        <v>301.60000000000002</v>
      </c>
      <c r="H19" s="21">
        <v>298</v>
      </c>
      <c r="I19" s="63">
        <f t="shared" ref="I19:I22" si="29">+SUM(-B19,-E19,,600)/2*0.8</f>
        <v>3.6</v>
      </c>
      <c r="J19" s="80">
        <f t="shared" ref="J19:J22" si="30">SUM(H19:I19)</f>
        <v>301.60000000000002</v>
      </c>
      <c r="K19" s="21">
        <v>298</v>
      </c>
      <c r="L19" s="63">
        <f t="shared" ref="L19:L22" si="31">+SUM(-E19,-H19,,600)/2*0.8</f>
        <v>1.6</v>
      </c>
      <c r="M19" s="7">
        <f>SUM(K19:L19)</f>
        <v>299.60000000000002</v>
      </c>
      <c r="N19" s="21">
        <v>295</v>
      </c>
      <c r="O19" s="63">
        <f t="shared" ref="O19:O22" si="32">+SUM(-H19,-K19,,600)/2*0.8</f>
        <v>1.6</v>
      </c>
      <c r="P19" s="7">
        <f>SUM(N19:O19)</f>
        <v>296.60000000000002</v>
      </c>
      <c r="Q19" s="21">
        <v>300</v>
      </c>
      <c r="R19" s="63">
        <f t="shared" ref="R19:R22" si="33">+SUM(-K19,-N19,,600)/2*0.8</f>
        <v>2.8000000000000003</v>
      </c>
      <c r="S19" s="7">
        <f>SUM(Q19:R19)</f>
        <v>302.8</v>
      </c>
      <c r="T19" s="21">
        <v>300</v>
      </c>
      <c r="U19" s="63">
        <f t="shared" ref="U19:U22" si="34">+SUM(-N19,-Q19,,600)/2*0.8</f>
        <v>2</v>
      </c>
      <c r="V19" s="7">
        <f>SUM(T19:U19)</f>
        <v>302</v>
      </c>
      <c r="W19" s="21">
        <v>299</v>
      </c>
      <c r="X19" s="63">
        <f t="shared" ref="X19:X22" si="35">+SUM(-Q19,-T19,,600)/2*0.8</f>
        <v>0</v>
      </c>
      <c r="Y19" s="7">
        <f>SUM(W19:X19)</f>
        <v>299</v>
      </c>
      <c r="Z19" s="21">
        <v>300</v>
      </c>
      <c r="AA19" s="63">
        <f t="shared" ref="AA19:AA22" si="36">+SUM(-T19,-W19,,600)/2*0.8</f>
        <v>0.4</v>
      </c>
      <c r="AB19" s="7">
        <f>SUM(Z19:AA19)</f>
        <v>300.39999999999998</v>
      </c>
      <c r="AC19" s="101">
        <v>294</v>
      </c>
      <c r="AD19" s="63">
        <f t="shared" ref="AD19:AD22" si="37">+SUM(-W19,-Z19,,600)/2*0.8</f>
        <v>0.4</v>
      </c>
      <c r="AE19" s="7">
        <f>SUM(AC19:AD19)</f>
        <v>294.39999999999998</v>
      </c>
      <c r="AF19" s="112"/>
      <c r="AG19" s="25">
        <f>SUM(AE19,AB19,Y19,V19,S19,P19,M19,J19,G19,D19)/10</f>
        <v>299.65999999999997</v>
      </c>
    </row>
    <row r="20" spans="1:36" ht="18.75">
      <c r="A20" s="41" t="s">
        <v>29</v>
      </c>
      <c r="B20" s="13">
        <v>288</v>
      </c>
      <c r="C20" s="31">
        <f>+SUM(-B20,300)*0.8</f>
        <v>9.6000000000000014</v>
      </c>
      <c r="D20" s="7">
        <f>SUM(B20:C20)</f>
        <v>297.60000000000002</v>
      </c>
      <c r="E20" s="13">
        <v>290</v>
      </c>
      <c r="F20" s="31">
        <f t="shared" si="0"/>
        <v>8.8000000000000007</v>
      </c>
      <c r="G20" s="7">
        <f>SUM(E20:F20)</f>
        <v>298.8</v>
      </c>
      <c r="H20" s="21">
        <v>290</v>
      </c>
      <c r="I20" s="63">
        <f t="shared" si="29"/>
        <v>8.8000000000000007</v>
      </c>
      <c r="J20" s="80">
        <f t="shared" si="30"/>
        <v>298.8</v>
      </c>
      <c r="K20" s="21">
        <v>286</v>
      </c>
      <c r="L20" s="63">
        <f t="shared" si="31"/>
        <v>8</v>
      </c>
      <c r="M20" s="7">
        <f>SUM(K20:L20)</f>
        <v>294</v>
      </c>
      <c r="N20" s="21">
        <v>298</v>
      </c>
      <c r="O20" s="63">
        <f t="shared" si="32"/>
        <v>9.6000000000000014</v>
      </c>
      <c r="P20" s="7">
        <f>SUM(N20:O20)</f>
        <v>307.60000000000002</v>
      </c>
      <c r="Q20" s="21">
        <v>297</v>
      </c>
      <c r="R20" s="63">
        <f t="shared" si="33"/>
        <v>6.4</v>
      </c>
      <c r="S20" s="7">
        <f>SUM(Q20:R20)</f>
        <v>303.39999999999998</v>
      </c>
      <c r="T20" s="21">
        <v>298</v>
      </c>
      <c r="U20" s="63">
        <f t="shared" si="34"/>
        <v>2</v>
      </c>
      <c r="V20" s="7">
        <f>SUM(T20:U20)</f>
        <v>300</v>
      </c>
      <c r="W20" s="21">
        <v>295</v>
      </c>
      <c r="X20" s="63">
        <f t="shared" si="35"/>
        <v>2</v>
      </c>
      <c r="Y20" s="7">
        <f>SUM(W20:X20)</f>
        <v>297</v>
      </c>
      <c r="Z20" s="21">
        <v>300</v>
      </c>
      <c r="AA20" s="63">
        <f t="shared" si="36"/>
        <v>2.8000000000000003</v>
      </c>
      <c r="AB20" s="7">
        <f>SUM(Z20:AA20)</f>
        <v>302.8</v>
      </c>
      <c r="AC20" s="101">
        <v>285</v>
      </c>
      <c r="AD20" s="63">
        <f t="shared" si="37"/>
        <v>2</v>
      </c>
      <c r="AE20" s="7">
        <f>SUM(AC20:AD20)</f>
        <v>287</v>
      </c>
      <c r="AF20" s="112"/>
      <c r="AG20" s="25">
        <f>SUM(AE20,AB20,Y20,V20,S20,P20,M20,J20,G20,D20)/10</f>
        <v>298.7</v>
      </c>
    </row>
    <row r="21" spans="1:36" ht="18.75">
      <c r="A21" s="45" t="s">
        <v>55</v>
      </c>
      <c r="B21" s="13">
        <v>278</v>
      </c>
      <c r="C21" s="31">
        <f>+SUM(-B21,300)*0.8</f>
        <v>17.600000000000001</v>
      </c>
      <c r="D21" s="7">
        <f>SUM(B21:C21)</f>
        <v>295.60000000000002</v>
      </c>
      <c r="E21" s="13">
        <v>281</v>
      </c>
      <c r="F21" s="31">
        <f t="shared" si="0"/>
        <v>16.400000000000002</v>
      </c>
      <c r="G21" s="7">
        <f>SUM(E21:F21)</f>
        <v>297.39999999999998</v>
      </c>
      <c r="H21" s="21">
        <v>287</v>
      </c>
      <c r="I21" s="63">
        <f t="shared" si="29"/>
        <v>16.400000000000002</v>
      </c>
      <c r="J21" s="80">
        <f t="shared" si="30"/>
        <v>303.39999999999998</v>
      </c>
      <c r="K21" s="21">
        <v>286</v>
      </c>
      <c r="L21" s="63">
        <f t="shared" si="31"/>
        <v>12.8</v>
      </c>
      <c r="M21" s="7">
        <f>SUM(K21:L21)</f>
        <v>298.8</v>
      </c>
      <c r="N21" s="21">
        <v>293</v>
      </c>
      <c r="O21" s="63">
        <f t="shared" si="32"/>
        <v>10.8</v>
      </c>
      <c r="P21" s="7">
        <f>SUM(N21:O21)</f>
        <v>303.8</v>
      </c>
      <c r="Q21" s="21">
        <v>295</v>
      </c>
      <c r="R21" s="63">
        <f t="shared" si="33"/>
        <v>8.4</v>
      </c>
      <c r="S21" s="7">
        <f>SUM(Q21:R21)</f>
        <v>303.39999999999998</v>
      </c>
      <c r="T21" s="21">
        <v>292</v>
      </c>
      <c r="U21" s="63">
        <f t="shared" si="34"/>
        <v>4.8000000000000007</v>
      </c>
      <c r="V21" s="7">
        <f>SUM(T21:U21)</f>
        <v>296.8</v>
      </c>
      <c r="W21" s="21">
        <v>295</v>
      </c>
      <c r="X21" s="63">
        <f t="shared" si="35"/>
        <v>5.2</v>
      </c>
      <c r="Y21" s="7">
        <f>SUM(W21:X21)</f>
        <v>300.2</v>
      </c>
      <c r="Z21" s="21">
        <v>296</v>
      </c>
      <c r="AA21" s="63">
        <f t="shared" si="36"/>
        <v>5.2</v>
      </c>
      <c r="AB21" s="7">
        <f>SUM(Z21:AA21)</f>
        <v>301.2</v>
      </c>
      <c r="AC21" s="101">
        <v>279</v>
      </c>
      <c r="AD21" s="63">
        <f t="shared" si="37"/>
        <v>3.6</v>
      </c>
      <c r="AE21" s="7">
        <f>SUM(AC21:AD21)</f>
        <v>282.60000000000002</v>
      </c>
      <c r="AF21" s="112"/>
      <c r="AG21" s="25">
        <f>SUM(AE21,AB21,Y21,V21,S21,P21,M21,J21,G21,D21)/10</f>
        <v>298.32</v>
      </c>
    </row>
    <row r="22" spans="1:36" ht="18.75">
      <c r="A22" s="41" t="s">
        <v>56</v>
      </c>
      <c r="B22" s="13">
        <v>272</v>
      </c>
      <c r="C22" s="31">
        <f>+SUM(-B22,300)*0.8</f>
        <v>22.400000000000002</v>
      </c>
      <c r="D22" s="7">
        <f>SUM(B22:C22)</f>
        <v>294.39999999999998</v>
      </c>
      <c r="E22" s="13">
        <v>271</v>
      </c>
      <c r="F22" s="31">
        <f t="shared" si="0"/>
        <v>22.8</v>
      </c>
      <c r="G22" s="7">
        <f>SUM(E22:F22)</f>
        <v>293.8</v>
      </c>
      <c r="H22" s="21">
        <v>264</v>
      </c>
      <c r="I22" s="63">
        <f t="shared" si="29"/>
        <v>22.8</v>
      </c>
      <c r="J22" s="80">
        <f t="shared" si="30"/>
        <v>286.8</v>
      </c>
      <c r="K22" s="21">
        <v>274</v>
      </c>
      <c r="L22" s="63">
        <f t="shared" si="31"/>
        <v>26</v>
      </c>
      <c r="M22" s="7">
        <f>SUM(K22:L22)</f>
        <v>300</v>
      </c>
      <c r="N22" s="21">
        <v>292</v>
      </c>
      <c r="O22" s="63">
        <f t="shared" si="32"/>
        <v>24.8</v>
      </c>
      <c r="P22" s="7">
        <f>SUM(N22:O22)</f>
        <v>316.8</v>
      </c>
      <c r="Q22" s="21">
        <v>292</v>
      </c>
      <c r="R22" s="63">
        <f t="shared" si="33"/>
        <v>13.600000000000001</v>
      </c>
      <c r="S22" s="7">
        <f>SUM(Q22:R22)</f>
        <v>305.60000000000002</v>
      </c>
      <c r="T22" s="21">
        <v>287</v>
      </c>
      <c r="U22" s="63">
        <f t="shared" si="34"/>
        <v>6.4</v>
      </c>
      <c r="V22" s="7">
        <f>SUM(T22:U22)</f>
        <v>293.39999999999998</v>
      </c>
      <c r="W22" s="21">
        <v>286</v>
      </c>
      <c r="X22" s="63">
        <f t="shared" si="35"/>
        <v>8.4</v>
      </c>
      <c r="Y22" s="7">
        <f>SUM(W22:X22)</f>
        <v>294.39999999999998</v>
      </c>
      <c r="Z22" s="21">
        <v>292</v>
      </c>
      <c r="AA22" s="63">
        <f t="shared" si="36"/>
        <v>10.8</v>
      </c>
      <c r="AB22" s="7">
        <f>SUM(Z22:AA22)</f>
        <v>302.8</v>
      </c>
      <c r="AC22" s="106">
        <v>277</v>
      </c>
      <c r="AD22" s="63">
        <f t="shared" si="37"/>
        <v>8.8000000000000007</v>
      </c>
      <c r="AE22" s="7">
        <f>SUM(AC22:AD22)</f>
        <v>285.8</v>
      </c>
      <c r="AF22" s="112"/>
      <c r="AG22" s="25">
        <f>SUM(AE22,AB22,Y22,V22,S22,P22,M22,J22,G22,D22)/10</f>
        <v>297.38000000000005</v>
      </c>
    </row>
    <row r="23" spans="1:36" ht="26.25">
      <c r="A23" s="42" t="s">
        <v>41</v>
      </c>
      <c r="B23" s="25"/>
      <c r="C23" s="25"/>
      <c r="D23" s="81">
        <f>SUM(D19,D20,D21,D22)/4</f>
        <v>296.55</v>
      </c>
      <c r="E23" s="1"/>
      <c r="F23" s="24" t="s">
        <v>30</v>
      </c>
      <c r="G23" s="81">
        <f>SUM(G19,G20,G21,G22)/4</f>
        <v>297.90000000000003</v>
      </c>
      <c r="H23" s="18"/>
      <c r="I23" s="30" t="s">
        <v>44</v>
      </c>
      <c r="J23" s="82">
        <f>SUM(J19,J20,J21,J22)/4</f>
        <v>297.65000000000003</v>
      </c>
      <c r="K23" s="18"/>
      <c r="L23" s="24" t="s">
        <v>30</v>
      </c>
      <c r="M23" s="81">
        <f>SUM(M19,M20,M21,M22)/4</f>
        <v>298.10000000000002</v>
      </c>
      <c r="N23" s="18"/>
      <c r="O23" s="24" t="s">
        <v>30</v>
      </c>
      <c r="P23" s="81">
        <f>SUM(P19,P20,P21,P22)/4</f>
        <v>306.2</v>
      </c>
      <c r="Q23" s="18"/>
      <c r="R23" s="24" t="s">
        <v>30</v>
      </c>
      <c r="S23" s="81">
        <f>SUM(S19,S20,S21,S22)/4</f>
        <v>303.8</v>
      </c>
      <c r="T23" s="18"/>
      <c r="U23" s="24" t="s">
        <v>30</v>
      </c>
      <c r="V23" s="81">
        <f>SUM(V19,V20,V21,V22)/4</f>
        <v>298.04999999999995</v>
      </c>
      <c r="W23" s="18"/>
      <c r="X23" s="24" t="s">
        <v>30</v>
      </c>
      <c r="Y23" s="81">
        <f>SUM(Y19,Y20,Y21,Y22)/4</f>
        <v>297.64999999999998</v>
      </c>
      <c r="Z23" s="18"/>
      <c r="AA23" s="24" t="s">
        <v>30</v>
      </c>
      <c r="AB23" s="81">
        <f>SUM(AB19,AB20,AB21,AB22)/4</f>
        <v>301.8</v>
      </c>
      <c r="AC23" s="97"/>
      <c r="AD23" s="24" t="s">
        <v>30</v>
      </c>
      <c r="AE23" s="81">
        <f>SUM(AE19,AE20,AE21,AE22)/4</f>
        <v>287.45</v>
      </c>
      <c r="AF23" s="111">
        <f>SUM(AE23,AB23,Y23,V23,S23,P23,M23,J23,G23,D23)/10</f>
        <v>298.51499999999999</v>
      </c>
      <c r="AG23" s="115" t="s">
        <v>44</v>
      </c>
      <c r="AH23" s="117" t="s">
        <v>69</v>
      </c>
      <c r="AI23" s="118"/>
      <c r="AJ23" s="118"/>
    </row>
    <row r="24" spans="1:36" ht="18.75">
      <c r="A24" s="40" t="s">
        <v>35</v>
      </c>
      <c r="B24" s="14">
        <v>294</v>
      </c>
      <c r="C24" s="32">
        <f>+SUM(-B24,300)*0.8</f>
        <v>4.8000000000000007</v>
      </c>
      <c r="D24" s="8">
        <f>SUM(B24:C24)</f>
        <v>298.8</v>
      </c>
      <c r="E24" s="14">
        <v>296</v>
      </c>
      <c r="F24" s="32">
        <f t="shared" si="0"/>
        <v>4</v>
      </c>
      <c r="G24" s="8">
        <f>SUM(E24:F24)</f>
        <v>300</v>
      </c>
      <c r="H24" s="22">
        <v>295</v>
      </c>
      <c r="I24" s="64">
        <f t="shared" ref="I24:I27" si="38">+SUM(-B24,-E24,,600)/2*0.8</f>
        <v>4</v>
      </c>
      <c r="J24" s="65">
        <f t="shared" ref="J24:J27" si="39">SUM(H24:I24)</f>
        <v>299</v>
      </c>
      <c r="K24" s="22">
        <v>298</v>
      </c>
      <c r="L24" s="64">
        <f t="shared" ref="L24:L27" si="40">+SUM(-E24,-H24,,600)/2*0.8</f>
        <v>3.6</v>
      </c>
      <c r="M24" s="8">
        <f>SUM(K24:L24)</f>
        <v>301.60000000000002</v>
      </c>
      <c r="N24" s="22">
        <v>300</v>
      </c>
      <c r="O24" s="64">
        <f t="shared" ref="O24:O27" si="41">+SUM(-H24,-K24,,600)/2*0.8</f>
        <v>2.8000000000000003</v>
      </c>
      <c r="P24" s="8">
        <f>SUM(N24:O24)</f>
        <v>302.8</v>
      </c>
      <c r="Q24" s="22">
        <v>300</v>
      </c>
      <c r="R24" s="64">
        <f t="shared" ref="R24:R27" si="42">+SUM(-K24,-N24,,600)/2*0.8</f>
        <v>0.8</v>
      </c>
      <c r="S24" s="8">
        <f>SUM(Q24:R24)</f>
        <v>300.8</v>
      </c>
      <c r="T24" s="22">
        <v>289</v>
      </c>
      <c r="U24" s="64">
        <f t="shared" ref="U24:U27" si="43">+SUM(-N24,-Q24,,600)/2*0.8</f>
        <v>0</v>
      </c>
      <c r="V24" s="8">
        <f>SUM(T24:U24)</f>
        <v>289</v>
      </c>
      <c r="W24" s="22">
        <v>296</v>
      </c>
      <c r="X24" s="64">
        <f t="shared" ref="X24:X27" si="44">+SUM(-Q24,-T24,,600)/2*0.8</f>
        <v>4.4000000000000004</v>
      </c>
      <c r="Y24" s="8">
        <f>SUM(W24:X24)</f>
        <v>300.39999999999998</v>
      </c>
      <c r="Z24" s="22">
        <v>300</v>
      </c>
      <c r="AA24" s="64">
        <f t="shared" ref="AA24:AA27" si="45">+SUM(-T24,-W24,,600)/2*0.8</f>
        <v>6</v>
      </c>
      <c r="AB24" s="8">
        <f>SUM(Z24:AA24)</f>
        <v>306</v>
      </c>
      <c r="AC24" s="102">
        <v>293</v>
      </c>
      <c r="AD24" s="64">
        <f t="shared" ref="AD24:AD32" si="46">+SUM(-W24,-Z24,,600)/2*0.8</f>
        <v>1.6</v>
      </c>
      <c r="AE24" s="8">
        <f>SUM(AC24:AD24)</f>
        <v>294.60000000000002</v>
      </c>
      <c r="AF24" s="112"/>
      <c r="AG24" s="25">
        <f>SUM(AE24,AB24,Y24,V24,S24,P24,M24,J24,G24,D24)/10</f>
        <v>299.3</v>
      </c>
    </row>
    <row r="25" spans="1:36" ht="18.75">
      <c r="A25" s="41" t="s">
        <v>59</v>
      </c>
      <c r="B25" s="14">
        <v>289</v>
      </c>
      <c r="C25" s="32">
        <f>+SUM(-B25,300)*0.8</f>
        <v>8.8000000000000007</v>
      </c>
      <c r="D25" s="8">
        <f>SUM(B25:C25)</f>
        <v>297.8</v>
      </c>
      <c r="E25" s="14">
        <v>288</v>
      </c>
      <c r="F25" s="32">
        <f t="shared" si="0"/>
        <v>9.2000000000000011</v>
      </c>
      <c r="G25" s="8">
        <f>SUM(E25:F25)</f>
        <v>297.2</v>
      </c>
      <c r="H25" s="22">
        <v>284</v>
      </c>
      <c r="I25" s="64">
        <f t="shared" si="38"/>
        <v>9.2000000000000011</v>
      </c>
      <c r="J25" s="65">
        <f>SUM(H25:I25)</f>
        <v>293.2</v>
      </c>
      <c r="K25" s="22">
        <v>264</v>
      </c>
      <c r="L25" s="64">
        <f t="shared" si="40"/>
        <v>11.200000000000001</v>
      </c>
      <c r="M25" s="8">
        <f>SUM(K25:L25)</f>
        <v>275.2</v>
      </c>
      <c r="N25" s="22">
        <v>299</v>
      </c>
      <c r="O25" s="64">
        <f t="shared" si="41"/>
        <v>20.8</v>
      </c>
      <c r="P25" s="8">
        <f>SUM(N25:O25)</f>
        <v>319.8</v>
      </c>
      <c r="Q25" s="22">
        <v>299</v>
      </c>
      <c r="R25" s="64">
        <f t="shared" si="42"/>
        <v>14.8</v>
      </c>
      <c r="S25" s="8">
        <f>SUM(Q25:R25)</f>
        <v>313.8</v>
      </c>
      <c r="T25" s="22">
        <v>300</v>
      </c>
      <c r="U25" s="64">
        <f t="shared" si="43"/>
        <v>0.8</v>
      </c>
      <c r="V25" s="8">
        <f>SUM(T25:U25)</f>
        <v>300.8</v>
      </c>
      <c r="W25" s="22">
        <v>298</v>
      </c>
      <c r="X25" s="64">
        <f t="shared" si="44"/>
        <v>0.4</v>
      </c>
      <c r="Y25" s="8">
        <f>SUM(W25:X25)</f>
        <v>298.39999999999998</v>
      </c>
      <c r="Z25" s="22">
        <v>299</v>
      </c>
      <c r="AA25" s="64">
        <f t="shared" si="45"/>
        <v>0.8</v>
      </c>
      <c r="AB25" s="8">
        <f>SUM(Z25:AA25)</f>
        <v>299.8</v>
      </c>
      <c r="AC25" s="102">
        <v>290</v>
      </c>
      <c r="AD25" s="64">
        <f t="shared" si="46"/>
        <v>1.2000000000000002</v>
      </c>
      <c r="AE25" s="8">
        <f>SUM(AC25:AD25)</f>
        <v>291.2</v>
      </c>
      <c r="AF25" s="112"/>
      <c r="AG25" s="25">
        <f>SUM(AE25,AB25,Y25,V25,S25,P25,M25,J25,G25,D25)/10</f>
        <v>298.71999999999997</v>
      </c>
    </row>
    <row r="26" spans="1:36" ht="18.75">
      <c r="A26" s="41" t="s">
        <v>36</v>
      </c>
      <c r="B26" s="14">
        <v>288</v>
      </c>
      <c r="C26" s="32">
        <f>+SUM(-B26,300)*0.8</f>
        <v>9.6000000000000014</v>
      </c>
      <c r="D26" s="8">
        <f>SUM(B26:C26)</f>
        <v>297.60000000000002</v>
      </c>
      <c r="E26" s="14">
        <v>277</v>
      </c>
      <c r="F26" s="32">
        <f t="shared" si="0"/>
        <v>14</v>
      </c>
      <c r="G26" s="8">
        <f>SUM(E26:F26)</f>
        <v>291</v>
      </c>
      <c r="H26" s="22">
        <v>273</v>
      </c>
      <c r="I26" s="64">
        <f t="shared" si="38"/>
        <v>14</v>
      </c>
      <c r="J26" s="65">
        <f t="shared" si="39"/>
        <v>287</v>
      </c>
      <c r="K26" s="22">
        <v>280</v>
      </c>
      <c r="L26" s="64">
        <f t="shared" si="40"/>
        <v>20</v>
      </c>
      <c r="M26" s="8">
        <f>SUM(K26:L26)</f>
        <v>300</v>
      </c>
      <c r="N26" s="22">
        <v>300</v>
      </c>
      <c r="O26" s="64">
        <f t="shared" si="41"/>
        <v>18.8</v>
      </c>
      <c r="P26" s="8">
        <f>SUM(N26:O26)</f>
        <v>318.8</v>
      </c>
      <c r="Q26" s="22">
        <v>299</v>
      </c>
      <c r="R26" s="64">
        <f t="shared" si="42"/>
        <v>8</v>
      </c>
      <c r="S26" s="8">
        <f>SUM(Q26:R26)</f>
        <v>307</v>
      </c>
      <c r="T26" s="22">
        <v>300</v>
      </c>
      <c r="U26" s="64">
        <f t="shared" si="43"/>
        <v>0.4</v>
      </c>
      <c r="V26" s="8">
        <f>SUM(T26:U26)</f>
        <v>300.39999999999998</v>
      </c>
      <c r="W26" s="22">
        <v>300</v>
      </c>
      <c r="X26" s="64">
        <f t="shared" si="44"/>
        <v>0.4</v>
      </c>
      <c r="Y26" s="8">
        <f>SUM(W26:X26)</f>
        <v>300.39999999999998</v>
      </c>
      <c r="Z26" s="22">
        <v>299</v>
      </c>
      <c r="AA26" s="64">
        <f t="shared" si="45"/>
        <v>0</v>
      </c>
      <c r="AB26" s="8">
        <f>SUM(Z26:AA26)</f>
        <v>299</v>
      </c>
      <c r="AC26" s="102">
        <v>291</v>
      </c>
      <c r="AD26" s="64">
        <f t="shared" si="46"/>
        <v>0.4</v>
      </c>
      <c r="AE26" s="8">
        <f>SUM(AC26:AD26)</f>
        <v>291.39999999999998</v>
      </c>
      <c r="AF26" s="112"/>
      <c r="AG26" s="25">
        <f>SUM(AE26,AB26,Y26,V26,S26,P26,M26,J26,G26,D26)/10</f>
        <v>299.26</v>
      </c>
    </row>
    <row r="27" spans="1:36" ht="18.75">
      <c r="A27" s="41" t="s">
        <v>37</v>
      </c>
      <c r="B27" s="14">
        <v>271</v>
      </c>
      <c r="C27" s="32">
        <f>+SUM(-B27,300)*0.8</f>
        <v>23.200000000000003</v>
      </c>
      <c r="D27" s="8">
        <f>SUM(B27:C27)</f>
        <v>294.2</v>
      </c>
      <c r="E27" s="14">
        <v>260</v>
      </c>
      <c r="F27" s="32">
        <f t="shared" si="0"/>
        <v>27.6</v>
      </c>
      <c r="G27" s="8">
        <f>SUM(E27:F27)</f>
        <v>287.60000000000002</v>
      </c>
      <c r="H27" s="22">
        <v>258</v>
      </c>
      <c r="I27" s="64">
        <f t="shared" si="38"/>
        <v>27.6</v>
      </c>
      <c r="J27" s="65">
        <f t="shared" si="39"/>
        <v>285.60000000000002</v>
      </c>
      <c r="K27" s="22">
        <v>274</v>
      </c>
      <c r="L27" s="64">
        <f t="shared" si="40"/>
        <v>32.800000000000004</v>
      </c>
      <c r="M27" s="8">
        <f>SUM(K27:L27)</f>
        <v>306.8</v>
      </c>
      <c r="N27" s="22">
        <v>272</v>
      </c>
      <c r="O27" s="64">
        <f t="shared" si="41"/>
        <v>27.200000000000003</v>
      </c>
      <c r="P27" s="8">
        <f>SUM(N27:O27)</f>
        <v>299.2</v>
      </c>
      <c r="Q27" s="22">
        <v>274</v>
      </c>
      <c r="R27" s="64">
        <f t="shared" si="42"/>
        <v>21.6</v>
      </c>
      <c r="S27" s="8">
        <f>SUM(Q27:R27)</f>
        <v>295.60000000000002</v>
      </c>
      <c r="T27" s="22">
        <v>258</v>
      </c>
      <c r="U27" s="64">
        <f t="shared" si="43"/>
        <v>21.6</v>
      </c>
      <c r="V27" s="8">
        <f>SUM(T27:U27)</f>
        <v>279.60000000000002</v>
      </c>
      <c r="W27" s="22">
        <v>286</v>
      </c>
      <c r="X27" s="64">
        <f t="shared" si="44"/>
        <v>27.200000000000003</v>
      </c>
      <c r="Y27" s="8">
        <f>SUM(W27:X27)</f>
        <v>313.2</v>
      </c>
      <c r="Z27" s="22">
        <v>284</v>
      </c>
      <c r="AA27" s="64">
        <f t="shared" si="45"/>
        <v>22.400000000000002</v>
      </c>
      <c r="AB27" s="8">
        <f>SUM(Z27:AA27)</f>
        <v>306.39999999999998</v>
      </c>
      <c r="AC27" s="102">
        <v>264</v>
      </c>
      <c r="AD27" s="64">
        <f t="shared" si="46"/>
        <v>12</v>
      </c>
      <c r="AE27" s="8">
        <f>SUM(AC27:AD27)</f>
        <v>276</v>
      </c>
      <c r="AF27" s="112"/>
      <c r="AG27" s="25">
        <f>SUM(AE27,AB27,Y27,V27,S27,P27,M27,J27,G27,D27)/10</f>
        <v>294.41999999999996</v>
      </c>
    </row>
    <row r="28" spans="1:36" ht="26.25">
      <c r="A28" s="42" t="s">
        <v>42</v>
      </c>
      <c r="B28" s="25"/>
      <c r="C28" s="30" t="s">
        <v>44</v>
      </c>
      <c r="D28" s="83">
        <f>SUM(D24,D25,D26,D27)/4</f>
        <v>297.10000000000002</v>
      </c>
      <c r="E28" s="1"/>
      <c r="F28" s="24" t="s">
        <v>30</v>
      </c>
      <c r="G28" s="84">
        <f>SUM(G24,G25,G26,G27)/4</f>
        <v>293.95000000000005</v>
      </c>
      <c r="H28" s="18"/>
      <c r="I28" s="24" t="s">
        <v>30</v>
      </c>
      <c r="J28" s="84">
        <f>SUM(J24,J25,J26,J27)/4</f>
        <v>291.20000000000005</v>
      </c>
      <c r="K28" s="18"/>
      <c r="L28" s="24" t="s">
        <v>30</v>
      </c>
      <c r="M28" s="84">
        <f>SUM(M24,M25,M26,M27)/4</f>
        <v>295.89999999999998</v>
      </c>
      <c r="N28" s="18"/>
      <c r="O28" s="24" t="s">
        <v>30</v>
      </c>
      <c r="P28" s="84">
        <f>SUM(P24,P25,P26,P27)/4</f>
        <v>310.15000000000003</v>
      </c>
      <c r="Q28" s="18"/>
      <c r="R28" s="24" t="s">
        <v>30</v>
      </c>
      <c r="S28" s="84">
        <f>SUM(S24,S25,S26,S27)/4</f>
        <v>304.3</v>
      </c>
      <c r="T28" s="18"/>
      <c r="U28" s="24" t="s">
        <v>30</v>
      </c>
      <c r="V28" s="84">
        <f>SUM(V24,V25,V26,V27)/4</f>
        <v>292.45</v>
      </c>
      <c r="W28" s="18"/>
      <c r="X28" s="30" t="s">
        <v>44</v>
      </c>
      <c r="Y28" s="83">
        <f>SUM(Y24,Y25,Y26,Y27)/4</f>
        <v>303.09999999999997</v>
      </c>
      <c r="Z28" s="18"/>
      <c r="AA28" s="30" t="s">
        <v>44</v>
      </c>
      <c r="AB28" s="84">
        <f>SUM(AB24,AB25,AB26,AB27)/4</f>
        <v>302.79999999999995</v>
      </c>
      <c r="AC28" s="97"/>
      <c r="AE28" s="84">
        <f>SUM(AE24,AE25,AE26,AE27)/4</f>
        <v>288.29999999999995</v>
      </c>
      <c r="AF28" s="111">
        <f>SUM(AE28,AB28,Y28,V28,S28,P28,M28,J28,G28,D28)/10</f>
        <v>297.92499999999995</v>
      </c>
      <c r="AG28" s="114" t="s">
        <v>75</v>
      </c>
      <c r="AH28" s="117" t="s">
        <v>70</v>
      </c>
      <c r="AI28" s="118"/>
      <c r="AJ28" s="118"/>
    </row>
    <row r="29" spans="1:36" ht="18.75">
      <c r="A29" s="40" t="s">
        <v>25</v>
      </c>
      <c r="B29" s="15">
        <v>296</v>
      </c>
      <c r="C29" s="33">
        <f>+SUM(-B29,300)*0.8</f>
        <v>3.2</v>
      </c>
      <c r="D29" s="9">
        <f>SUM(B29:C29)</f>
        <v>299.2</v>
      </c>
      <c r="E29" s="15">
        <v>291</v>
      </c>
      <c r="F29" s="33">
        <f t="shared" si="0"/>
        <v>5.2</v>
      </c>
      <c r="G29" s="9">
        <f>SUM(E29:F29)</f>
        <v>296.2</v>
      </c>
      <c r="H29" s="23">
        <v>295</v>
      </c>
      <c r="I29" s="66">
        <f t="shared" ref="I29:I32" si="47">+SUM(-B29,-E29,,600)/2*0.8</f>
        <v>5.2</v>
      </c>
      <c r="J29" s="67">
        <f t="shared" ref="J29:J32" si="48">SUM(H29:I29)</f>
        <v>300.2</v>
      </c>
      <c r="K29" s="23">
        <v>293</v>
      </c>
      <c r="L29" s="66">
        <f t="shared" ref="L29:L32" si="49">+SUM(-E29,-H29,,600)/2*0.8</f>
        <v>5.6000000000000005</v>
      </c>
      <c r="M29" s="9">
        <f>SUM(K29:L29)</f>
        <v>298.60000000000002</v>
      </c>
      <c r="N29" s="23">
        <v>300</v>
      </c>
      <c r="O29" s="66">
        <f t="shared" ref="O29:O32" si="50">+SUM(-H29,-K29,,600)/2*0.8</f>
        <v>4.8000000000000007</v>
      </c>
      <c r="P29" s="9">
        <f>SUM(N29:O29)</f>
        <v>304.8</v>
      </c>
      <c r="Q29" s="23">
        <v>300</v>
      </c>
      <c r="R29" s="66">
        <f t="shared" ref="R29:R32" si="51">+SUM(-K29,-N29,,600)/2*0.8</f>
        <v>2.8000000000000003</v>
      </c>
      <c r="S29" s="9">
        <f>SUM(Q29:R29)</f>
        <v>302.8</v>
      </c>
      <c r="T29" s="23">
        <v>300</v>
      </c>
      <c r="U29" s="66">
        <f t="shared" ref="U29:U32" si="52">+SUM(-N29,-Q29,,600)/2*0.8</f>
        <v>0</v>
      </c>
      <c r="V29" s="9">
        <f>SUM(T29:U29)</f>
        <v>300</v>
      </c>
      <c r="W29" s="23">
        <v>300</v>
      </c>
      <c r="X29" s="66">
        <f t="shared" ref="X29:X32" si="53">+SUM(-Q29,-T29,,600)/2*0.8</f>
        <v>0</v>
      </c>
      <c r="Y29" s="9">
        <f>SUM(W29:X29)</f>
        <v>300</v>
      </c>
      <c r="Z29" s="23">
        <v>300</v>
      </c>
      <c r="AA29" s="66">
        <f t="shared" ref="AA29:AA32" si="54">+SUM(-T29,-W29,,600)/2*0.8</f>
        <v>0</v>
      </c>
      <c r="AB29" s="9">
        <f>SUM(Z29:AA29)</f>
        <v>300</v>
      </c>
      <c r="AC29" s="103">
        <v>298</v>
      </c>
      <c r="AD29" s="66">
        <f t="shared" si="46"/>
        <v>0</v>
      </c>
      <c r="AE29" s="9">
        <f>SUM(AC29:AD29)</f>
        <v>298</v>
      </c>
      <c r="AF29" s="112"/>
      <c r="AG29" s="25">
        <f>SUM(AE29,AB29,Y29,V29,S29,P29,M29,J29,G29,D29)/10</f>
        <v>299.9799999999999</v>
      </c>
    </row>
    <row r="30" spans="1:36" ht="18.75">
      <c r="A30" s="41" t="s">
        <v>28</v>
      </c>
      <c r="B30" s="15">
        <v>281</v>
      </c>
      <c r="C30" s="33">
        <f>+SUM(-B30,300)*0.8</f>
        <v>15.200000000000001</v>
      </c>
      <c r="D30" s="9">
        <f>SUM(B30:C30)</f>
        <v>296.2</v>
      </c>
      <c r="E30" s="15">
        <v>286</v>
      </c>
      <c r="F30" s="33">
        <f t="shared" si="0"/>
        <v>13.200000000000001</v>
      </c>
      <c r="G30" s="9">
        <f>SUM(E30:F30)</f>
        <v>299.2</v>
      </c>
      <c r="H30" s="23">
        <v>282</v>
      </c>
      <c r="I30" s="66">
        <f t="shared" si="47"/>
        <v>13.200000000000001</v>
      </c>
      <c r="J30" s="67">
        <f t="shared" si="48"/>
        <v>295.2</v>
      </c>
      <c r="K30" s="23">
        <v>285</v>
      </c>
      <c r="L30" s="66">
        <f t="shared" si="49"/>
        <v>12.8</v>
      </c>
      <c r="M30" s="9">
        <f>SUM(K30:L30)</f>
        <v>297.8</v>
      </c>
      <c r="N30" s="23">
        <v>294</v>
      </c>
      <c r="O30" s="66">
        <f t="shared" si="50"/>
        <v>13.200000000000001</v>
      </c>
      <c r="P30" s="9">
        <f>SUM(N30:O30)</f>
        <v>307.2</v>
      </c>
      <c r="Q30" s="23">
        <v>296</v>
      </c>
      <c r="R30" s="66">
        <f t="shared" si="51"/>
        <v>8.4</v>
      </c>
      <c r="S30" s="9">
        <f>SUM(Q30:R30)</f>
        <v>304.39999999999998</v>
      </c>
      <c r="T30" s="23">
        <v>299</v>
      </c>
      <c r="U30" s="66">
        <f t="shared" si="52"/>
        <v>4</v>
      </c>
      <c r="V30" s="9">
        <f>SUM(T30:U30)</f>
        <v>303</v>
      </c>
      <c r="W30" s="23">
        <v>295</v>
      </c>
      <c r="X30" s="66">
        <f t="shared" si="53"/>
        <v>2</v>
      </c>
      <c r="Y30" s="9">
        <f>SUM(W30:X30)</f>
        <v>297</v>
      </c>
      <c r="Z30" s="23">
        <v>295</v>
      </c>
      <c r="AA30" s="66">
        <f t="shared" si="54"/>
        <v>2.4000000000000004</v>
      </c>
      <c r="AB30" s="9">
        <f>SUM(Z30:AA30)</f>
        <v>297.39999999999998</v>
      </c>
      <c r="AC30" s="103">
        <v>283</v>
      </c>
      <c r="AD30" s="66">
        <f t="shared" si="46"/>
        <v>4</v>
      </c>
      <c r="AE30" s="9">
        <f>SUM(AC30:AD30)</f>
        <v>287</v>
      </c>
      <c r="AF30" s="112"/>
      <c r="AG30" s="25">
        <f>SUM(AE30,AB30,Y30,V30,S30,P30,M30,J30,G30,D30)/10</f>
        <v>298.43999999999994</v>
      </c>
    </row>
    <row r="31" spans="1:36" ht="18.75">
      <c r="A31" s="41" t="s">
        <v>57</v>
      </c>
      <c r="B31" s="15">
        <v>289</v>
      </c>
      <c r="C31" s="33">
        <f>+SUM(-B31,300)*0.8</f>
        <v>8.8000000000000007</v>
      </c>
      <c r="D31" s="9">
        <f>SUM(B31:C31)</f>
        <v>297.8</v>
      </c>
      <c r="E31" s="15">
        <v>279</v>
      </c>
      <c r="F31" s="33">
        <f t="shared" si="0"/>
        <v>12.8</v>
      </c>
      <c r="G31" s="9">
        <f>SUM(E31:F31)</f>
        <v>291.8</v>
      </c>
      <c r="H31" s="23">
        <v>291</v>
      </c>
      <c r="I31" s="66">
        <f t="shared" si="47"/>
        <v>12.8</v>
      </c>
      <c r="J31" s="67">
        <f>SUM(H31:I31)</f>
        <v>303.8</v>
      </c>
      <c r="K31" s="23">
        <v>287</v>
      </c>
      <c r="L31" s="66">
        <f t="shared" si="49"/>
        <v>12</v>
      </c>
      <c r="M31" s="9">
        <f>SUM(K31:L31)</f>
        <v>299</v>
      </c>
      <c r="N31" s="23">
        <v>298</v>
      </c>
      <c r="O31" s="66">
        <f t="shared" si="50"/>
        <v>8.8000000000000007</v>
      </c>
      <c r="P31" s="9">
        <f>SUM(N31:O31)</f>
        <v>306.8</v>
      </c>
      <c r="Q31" s="23">
        <v>299</v>
      </c>
      <c r="R31" s="66">
        <f t="shared" si="51"/>
        <v>6</v>
      </c>
      <c r="S31" s="9">
        <f>SUM(Q31:R31)</f>
        <v>305</v>
      </c>
      <c r="T31" s="23">
        <v>298</v>
      </c>
      <c r="U31" s="66">
        <f t="shared" si="52"/>
        <v>1.2000000000000002</v>
      </c>
      <c r="V31" s="9">
        <f>SUM(T31:U31)</f>
        <v>299.2</v>
      </c>
      <c r="W31" s="23">
        <v>299</v>
      </c>
      <c r="X31" s="66">
        <f t="shared" si="53"/>
        <v>1.2000000000000002</v>
      </c>
      <c r="Y31" s="9">
        <f>SUM(W31:X31)</f>
        <v>300.2</v>
      </c>
      <c r="Z31" s="23">
        <v>298</v>
      </c>
      <c r="AA31" s="66">
        <f t="shared" si="54"/>
        <v>1.2000000000000002</v>
      </c>
      <c r="AB31" s="9">
        <f>SUM(Z31:AA31)</f>
        <v>299.2</v>
      </c>
      <c r="AC31" s="103">
        <v>282</v>
      </c>
      <c r="AD31" s="66">
        <f t="shared" si="46"/>
        <v>1.2000000000000002</v>
      </c>
      <c r="AE31" s="9">
        <f>SUM(AC31:AD31)</f>
        <v>283.2</v>
      </c>
      <c r="AF31" s="112" t="s">
        <v>30</v>
      </c>
      <c r="AG31" s="25">
        <f>SUM(AE31,AB31,Y31,V31,S31,P31,M31,J31,G31,D31)/10</f>
        <v>298.60000000000002</v>
      </c>
    </row>
    <row r="32" spans="1:36" ht="18.75">
      <c r="A32" s="41" t="s">
        <v>31</v>
      </c>
      <c r="B32" s="15">
        <v>267</v>
      </c>
      <c r="C32" s="33">
        <f>+SUM(-B32,300)*0.8</f>
        <v>26.400000000000002</v>
      </c>
      <c r="D32" s="9">
        <f>SUM(B32:C32)</f>
        <v>293.39999999999998</v>
      </c>
      <c r="E32" s="15">
        <v>272</v>
      </c>
      <c r="F32" s="33">
        <f t="shared" si="0"/>
        <v>24.400000000000002</v>
      </c>
      <c r="G32" s="9">
        <f>SUM(E32:F32)</f>
        <v>296.39999999999998</v>
      </c>
      <c r="H32" s="23">
        <v>277</v>
      </c>
      <c r="I32" s="66">
        <f t="shared" si="47"/>
        <v>24.400000000000002</v>
      </c>
      <c r="J32" s="67">
        <f t="shared" si="48"/>
        <v>301.39999999999998</v>
      </c>
      <c r="K32" s="23">
        <v>283</v>
      </c>
      <c r="L32" s="66">
        <f t="shared" si="49"/>
        <v>20.400000000000002</v>
      </c>
      <c r="M32" s="9">
        <f>SUM(K32:L32)</f>
        <v>303.39999999999998</v>
      </c>
      <c r="N32" s="23">
        <v>288</v>
      </c>
      <c r="O32" s="66">
        <f t="shared" si="50"/>
        <v>16</v>
      </c>
      <c r="P32" s="9">
        <f>SUM(N32:O32)</f>
        <v>304</v>
      </c>
      <c r="Q32" s="23">
        <v>281</v>
      </c>
      <c r="R32" s="66">
        <f t="shared" si="51"/>
        <v>11.600000000000001</v>
      </c>
      <c r="S32" s="9">
        <f>SUM(Q32:R32)</f>
        <v>292.60000000000002</v>
      </c>
      <c r="T32" s="23">
        <v>284</v>
      </c>
      <c r="U32" s="66">
        <f t="shared" si="52"/>
        <v>12.4</v>
      </c>
      <c r="V32" s="9">
        <f>SUM(T32:U32)</f>
        <v>296.39999999999998</v>
      </c>
      <c r="W32" s="23">
        <v>292</v>
      </c>
      <c r="X32" s="66">
        <f t="shared" si="53"/>
        <v>14</v>
      </c>
      <c r="Y32" s="9">
        <f>SUM(W32:X32)</f>
        <v>306</v>
      </c>
      <c r="Z32" s="23">
        <v>284</v>
      </c>
      <c r="AA32" s="66">
        <f t="shared" si="54"/>
        <v>9.6000000000000014</v>
      </c>
      <c r="AB32" s="9">
        <f>SUM(Z32:AA32)</f>
        <v>293.60000000000002</v>
      </c>
      <c r="AC32" s="103">
        <v>273</v>
      </c>
      <c r="AD32" s="66">
        <f t="shared" si="46"/>
        <v>9.6000000000000014</v>
      </c>
      <c r="AE32" s="9">
        <f>SUM(AC32:AD32)</f>
        <v>282.60000000000002</v>
      </c>
      <c r="AF32" s="112"/>
      <c r="AG32" s="25">
        <f>SUM(AE32,AB32,Y32,V32,S32,P32,M32,J32,G32,D32)/10</f>
        <v>296.98</v>
      </c>
    </row>
    <row r="33" spans="1:33" ht="18.75">
      <c r="A33" s="41" t="s">
        <v>33</v>
      </c>
      <c r="B33" s="15">
        <v>216</v>
      </c>
      <c r="C33" s="33">
        <f>+SUM(-B33,300)*0.9</f>
        <v>75.600000000000009</v>
      </c>
      <c r="D33" s="9">
        <f>SUM(B33:C33)</f>
        <v>291.60000000000002</v>
      </c>
      <c r="E33" s="15">
        <v>234</v>
      </c>
      <c r="F33" s="33">
        <f>+SUM(-E33,-B33,600)/2*0.9</f>
        <v>67.5</v>
      </c>
      <c r="G33" s="9">
        <f>SUM(E33:F33)</f>
        <v>301.5</v>
      </c>
      <c r="H33" s="23">
        <v>213</v>
      </c>
      <c r="I33" s="66">
        <f>+SUM(-B33,-E33,,600)/2*0.9</f>
        <v>67.5</v>
      </c>
      <c r="J33" s="9">
        <f>SUM(H33:I33)</f>
        <v>280.5</v>
      </c>
      <c r="K33" s="23">
        <v>190</v>
      </c>
      <c r="L33" s="66">
        <f>+SUM(-E33,-H33,,600)/2*0.9</f>
        <v>68.850000000000009</v>
      </c>
      <c r="M33" s="9">
        <f>SUM(K33:L33)</f>
        <v>258.85000000000002</v>
      </c>
      <c r="N33" s="23">
        <v>237</v>
      </c>
      <c r="O33" s="66">
        <f>+SUM(-H33,-K33,,600)/2*0.9</f>
        <v>88.65</v>
      </c>
      <c r="P33" s="9">
        <f>SUM(N33:O33)</f>
        <v>325.64999999999998</v>
      </c>
      <c r="Q33" s="23">
        <v>241</v>
      </c>
      <c r="R33" s="66">
        <f>+SUM(-K33,-N33,,600)/2*0.9</f>
        <v>77.850000000000009</v>
      </c>
      <c r="S33" s="9">
        <f>SUM(Q33:R33)</f>
        <v>318.85000000000002</v>
      </c>
      <c r="T33" s="23">
        <v>247</v>
      </c>
      <c r="U33" s="66">
        <f>+SUM(-N33,-Q33,,600)/2*0.9</f>
        <v>54.9</v>
      </c>
      <c r="V33" s="9">
        <f>SUM(T33:U33)</f>
        <v>301.89999999999998</v>
      </c>
      <c r="W33" s="59">
        <v>247</v>
      </c>
      <c r="X33" s="66">
        <f>+SUM(-Q33,-T33,,600)/2*0.9</f>
        <v>50.4</v>
      </c>
      <c r="Y33" s="9">
        <f>SUM(W33:X33)</f>
        <v>297.39999999999998</v>
      </c>
      <c r="Z33" s="23">
        <v>227</v>
      </c>
      <c r="AA33" s="66">
        <f>+SUM(-T33,-W33,,600)/2*0.9</f>
        <v>47.7</v>
      </c>
      <c r="AB33" s="9">
        <f>SUM(Z33:AA33)</f>
        <v>274.7</v>
      </c>
      <c r="AC33" s="103">
        <v>178</v>
      </c>
      <c r="AD33" s="66">
        <f>+SUM(-W33,-Z33,,600)/2*0.9</f>
        <v>56.7</v>
      </c>
      <c r="AE33" s="9">
        <f>SUM(AC33:AD33)</f>
        <v>234.7</v>
      </c>
      <c r="AF33" s="112"/>
      <c r="AG33" s="25">
        <f>SUM(AE33,AB33,Y33,V33,S33,P33,M33,J33,G33,D33)/10</f>
        <v>288.56499999999994</v>
      </c>
    </row>
    <row r="34" spans="1:33" ht="27" customHeight="1">
      <c r="A34" s="42" t="s">
        <v>43</v>
      </c>
      <c r="B34" s="25"/>
      <c r="C34" s="24"/>
      <c r="D34" s="85">
        <f>SUM(D29,D30,D31,D33)/4</f>
        <v>296.20000000000005</v>
      </c>
      <c r="E34" s="1"/>
      <c r="F34" s="24" t="s">
        <v>30</v>
      </c>
      <c r="G34" s="85">
        <f>SUM(G29,G30,G31,G32,G33)/5</f>
        <v>297.02</v>
      </c>
      <c r="H34" s="18"/>
      <c r="I34" s="24" t="s">
        <v>30</v>
      </c>
      <c r="J34" s="85">
        <f>SUM(J29,J30,J31,J32,J33)/5</f>
        <v>296.21999999999997</v>
      </c>
      <c r="K34" s="27"/>
      <c r="L34" s="24" t="s">
        <v>30</v>
      </c>
      <c r="M34" s="85">
        <f>SUM(M29,M30,M31,M32,M33)/5</f>
        <v>291.53000000000003</v>
      </c>
      <c r="N34" s="27"/>
      <c r="O34" s="30" t="s">
        <v>44</v>
      </c>
      <c r="P34" s="86">
        <f>SUM(P29,P30,P31,P32,P33)/5</f>
        <v>309.68999999999994</v>
      </c>
      <c r="Q34" s="27"/>
      <c r="R34" s="24" t="s">
        <v>30</v>
      </c>
      <c r="S34" s="85">
        <f>SUM(S29,S30,S31,S32,S33)/5</f>
        <v>304.73</v>
      </c>
      <c r="T34" s="27"/>
      <c r="U34" s="24" t="s">
        <v>30</v>
      </c>
      <c r="V34" s="85">
        <f>SUM(V29,V30,V31,V32,V33)/5</f>
        <v>300.10000000000002</v>
      </c>
      <c r="W34" s="27"/>
      <c r="X34" s="24" t="s">
        <v>30</v>
      </c>
      <c r="Y34" s="85">
        <f>SUM(Y29,Y30,Y31,Y32,Y33)/5</f>
        <v>300.12</v>
      </c>
      <c r="Z34" s="18"/>
      <c r="AA34" s="24" t="s">
        <v>30</v>
      </c>
      <c r="AB34" s="85">
        <f>SUM(AB29,AB30,AB31,AB32,AB33)/5</f>
        <v>292.97999999999996</v>
      </c>
      <c r="AC34" s="97"/>
      <c r="AD34" s="24" t="s">
        <v>30</v>
      </c>
      <c r="AE34" s="85">
        <f>SUM(AE29,AE30,AE31,AE32,AE33)/5</f>
        <v>277.10000000000002</v>
      </c>
      <c r="AF34" s="111">
        <f>SUM(AE34,AB34,Y34,V34,S34,P34,M34,J34,G34,D34)/10</f>
        <v>296.56899999999996</v>
      </c>
      <c r="AG34" s="110"/>
    </row>
    <row r="35" spans="1:33">
      <c r="B35" s="36"/>
      <c r="C35" s="37"/>
      <c r="D35" s="36"/>
      <c r="E35" s="36"/>
      <c r="F35" s="37"/>
      <c r="G35" s="36"/>
      <c r="I35" s="37"/>
      <c r="J35" s="36"/>
      <c r="L35" s="37"/>
      <c r="M35" s="36"/>
      <c r="O35" s="37"/>
      <c r="P35" s="36"/>
      <c r="R35" s="37"/>
      <c r="S35" s="36"/>
      <c r="U35" s="37"/>
      <c r="V35" s="36"/>
      <c r="X35" s="37"/>
      <c r="Y35" s="36"/>
      <c r="Z35" s="36"/>
      <c r="AA35" s="36"/>
      <c r="AB35" s="36"/>
      <c r="AC35" s="36"/>
      <c r="AD35" s="36"/>
      <c r="AE35" s="39"/>
    </row>
    <row r="36" spans="1:33" ht="15.75">
      <c r="A36" s="116" t="s">
        <v>71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33">
      <c r="C37" s="4" t="s">
        <v>30</v>
      </c>
    </row>
    <row r="38" spans="1:33" ht="15.75">
      <c r="A38" s="116" t="s">
        <v>72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33" ht="15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33" ht="15.75">
      <c r="A40" s="116" t="s">
        <v>73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</row>
    <row r="42" spans="1:33">
      <c r="F42" s="6" t="s">
        <v>67</v>
      </c>
    </row>
    <row r="44" spans="1:33">
      <c r="C44" s="6" t="s">
        <v>30</v>
      </c>
    </row>
  </sheetData>
  <mergeCells count="5">
    <mergeCell ref="A36:K36"/>
    <mergeCell ref="A38:K38"/>
    <mergeCell ref="A40:K40"/>
    <mergeCell ref="AH23:AJ23"/>
    <mergeCell ref="AH28:AJ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eatyree@bellsouth.net</dc:creator>
  <cp:lastModifiedBy>emmett</cp:lastModifiedBy>
  <dcterms:created xsi:type="dcterms:W3CDTF">2020-02-01T01:36:08Z</dcterms:created>
  <dcterms:modified xsi:type="dcterms:W3CDTF">2023-03-29T17:13:36Z</dcterms:modified>
</cp:coreProperties>
</file>